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girson\Desktop\"/>
    </mc:Choice>
  </mc:AlternateContent>
  <xr:revisionPtr revIDLastSave="0" documentId="13_ncr:1_{E6DFD32B-DB30-496D-A35E-47056FC4EB91}" xr6:coauthVersionLast="47" xr6:coauthVersionMax="47" xr10:uidLastSave="{00000000-0000-0000-0000-000000000000}"/>
  <bookViews>
    <workbookView xWindow="-120" yWindow="-120" windowWidth="29040" windowHeight="15720" xr2:uid="{C17AA6B3-BB46-432A-8884-AE1E137F598D}"/>
  </bookViews>
  <sheets>
    <sheet name="Simulator" sheetId="1" r:id="rId1"/>
    <sheet name="Simulator1" sheetId="7" state="hidden" r:id="rId2"/>
    <sheet name="Calculation" sheetId="4" state="hidden" r:id="rId3"/>
    <sheet name="Salary tables by scope" sheetId="3" state="hidden" r:id="rId4"/>
    <sheet name="Salary tables" sheetId="5" state="hidden" r:id="rId5"/>
  </sheets>
  <definedNames>
    <definedName name="_xlnm.Print_Area" localSheetId="0">Simulator!$A$1:$H$32</definedName>
    <definedName name="_xlnm.Print_Area" localSheetId="1">Simulator1!$A$1:$D$21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5" l="1"/>
  <c r="E73" i="5" s="1"/>
  <c r="C67" i="5"/>
  <c r="D67" i="5" s="1"/>
  <c r="C1" i="4"/>
  <c r="C2" i="4" s="1"/>
  <c r="B73" i="3" s="1"/>
  <c r="B25" i="4"/>
  <c r="B14" i="4"/>
  <c r="B8" i="7" s="1"/>
  <c r="B4" i="4"/>
  <c r="C27" i="1"/>
  <c r="D27" i="1"/>
  <c r="E27" i="1"/>
  <c r="F27" i="1"/>
  <c r="C28" i="1"/>
  <c r="D28" i="1"/>
  <c r="E28" i="1"/>
  <c r="F28" i="1"/>
  <c r="D29" i="1"/>
  <c r="D25" i="1"/>
  <c r="C25" i="1"/>
  <c r="A8" i="7"/>
  <c r="D21" i="1"/>
  <c r="A10" i="7"/>
  <c r="B10" i="7"/>
  <c r="C10" i="7"/>
  <c r="D10" i="7"/>
  <c r="A11" i="7"/>
  <c r="B11" i="7"/>
  <c r="C11" i="7"/>
  <c r="D11" i="7"/>
  <c r="B12" i="7"/>
  <c r="C3" i="7"/>
  <c r="C97" i="5"/>
  <c r="E97" i="5" s="1"/>
  <c r="C96" i="5"/>
  <c r="D96" i="5" s="1"/>
  <c r="C95" i="5"/>
  <c r="F95" i="5" s="1"/>
  <c r="C94" i="5"/>
  <c r="F94" i="5" s="1"/>
  <c r="C93" i="5"/>
  <c r="D93" i="5" s="1"/>
  <c r="C92" i="5"/>
  <c r="F92" i="5" s="1"/>
  <c r="C91" i="5"/>
  <c r="F91" i="5" s="1"/>
  <c r="C90" i="5"/>
  <c r="D90" i="5" s="1"/>
  <c r="C89" i="5"/>
  <c r="F89" i="5" s="1"/>
  <c r="C88" i="5"/>
  <c r="F88" i="5" s="1"/>
  <c r="C87" i="5"/>
  <c r="D87" i="5" s="1"/>
  <c r="C86" i="5"/>
  <c r="F86" i="5" s="1"/>
  <c r="C85" i="5"/>
  <c r="F85" i="5" s="1"/>
  <c r="C84" i="5"/>
  <c r="D84" i="5" s="1"/>
  <c r="C83" i="5"/>
  <c r="F83" i="5" s="1"/>
  <c r="C82" i="5"/>
  <c r="F82" i="5" s="1"/>
  <c r="C81" i="5"/>
  <c r="D81" i="5" s="1"/>
  <c r="C80" i="5"/>
  <c r="F80" i="5" s="1"/>
  <c r="C79" i="5"/>
  <c r="F79" i="5" s="1"/>
  <c r="C78" i="5"/>
  <c r="D78" i="5" s="1"/>
  <c r="C77" i="5"/>
  <c r="F77" i="5" s="1"/>
  <c r="C76" i="5"/>
  <c r="F76" i="5" s="1"/>
  <c r="C75" i="5"/>
  <c r="D75" i="5" s="1"/>
  <c r="C74" i="5"/>
  <c r="F74" i="5" s="1"/>
  <c r="C72" i="5"/>
  <c r="F72" i="5" s="1"/>
  <c r="C71" i="5"/>
  <c r="D71" i="5" s="1"/>
  <c r="C70" i="5"/>
  <c r="F70" i="5" s="1"/>
  <c r="C69" i="5"/>
  <c r="F69" i="5" s="1"/>
  <c r="C68" i="5"/>
  <c r="D68" i="5" s="1"/>
  <c r="C66" i="5"/>
  <c r="F66" i="5" s="1"/>
  <c r="C65" i="5"/>
  <c r="F65" i="5" s="1"/>
  <c r="C64" i="5"/>
  <c r="D64" i="5" s="1"/>
  <c r="C63" i="5"/>
  <c r="F63" i="5" s="1"/>
  <c r="C62" i="5"/>
  <c r="F62" i="5" s="1"/>
  <c r="C61" i="5"/>
  <c r="D61" i="5" s="1"/>
  <c r="C60" i="5"/>
  <c r="F60" i="5" s="1"/>
  <c r="C59" i="5"/>
  <c r="F59" i="5" s="1"/>
  <c r="C58" i="5"/>
  <c r="D58" i="5" s="1"/>
  <c r="C57" i="5"/>
  <c r="F57" i="5" s="1"/>
  <c r="C56" i="5"/>
  <c r="F56" i="5" s="1"/>
  <c r="C55" i="5"/>
  <c r="D55" i="5" s="1"/>
  <c r="C54" i="5"/>
  <c r="F54" i="5" s="1"/>
  <c r="C53" i="5"/>
  <c r="F53" i="5" s="1"/>
  <c r="C52" i="5"/>
  <c r="D52" i="5" s="1"/>
  <c r="C51" i="5"/>
  <c r="F51" i="5" s="1"/>
  <c r="C50" i="5"/>
  <c r="F50" i="5" s="1"/>
  <c r="C49" i="5"/>
  <c r="D49" i="5" s="1"/>
  <c r="C48" i="5"/>
  <c r="F48" i="5" s="1"/>
  <c r="C47" i="5"/>
  <c r="F47" i="5" s="1"/>
  <c r="C46" i="5"/>
  <c r="D46" i="5" s="1"/>
  <c r="C45" i="5"/>
  <c r="F45" i="5" s="1"/>
  <c r="C44" i="5"/>
  <c r="F44" i="5" s="1"/>
  <c r="C43" i="5"/>
  <c r="D43" i="5" s="1"/>
  <c r="C42" i="5"/>
  <c r="F42" i="5" s="1"/>
  <c r="C41" i="5"/>
  <c r="F41" i="5" s="1"/>
  <c r="C40" i="5"/>
  <c r="D40" i="5" s="1"/>
  <c r="C39" i="5"/>
  <c r="F39" i="5" s="1"/>
  <c r="C38" i="5"/>
  <c r="F38" i="5" s="1"/>
  <c r="C37" i="5"/>
  <c r="D37" i="5" s="1"/>
  <c r="C36" i="5"/>
  <c r="F36" i="5" s="1"/>
  <c r="C35" i="5"/>
  <c r="F35" i="5" s="1"/>
  <c r="C34" i="5"/>
  <c r="D34" i="5" s="1"/>
  <c r="C33" i="5"/>
  <c r="F33" i="5" s="1"/>
  <c r="C32" i="5"/>
  <c r="F32" i="5" s="1"/>
  <c r="C31" i="5"/>
  <c r="D31" i="5" s="1"/>
  <c r="C30" i="5"/>
  <c r="F30" i="5" s="1"/>
  <c r="C29" i="5"/>
  <c r="F29" i="5" s="1"/>
  <c r="C28" i="5"/>
  <c r="D28" i="5" s="1"/>
  <c r="C27" i="5"/>
  <c r="F27" i="5" s="1"/>
  <c r="C26" i="5"/>
  <c r="F26" i="5" s="1"/>
  <c r="C25" i="5"/>
  <c r="D25" i="5" s="1"/>
  <c r="C24" i="5"/>
  <c r="F24" i="5" s="1"/>
  <c r="C23" i="5"/>
  <c r="F23" i="5" s="1"/>
  <c r="C22" i="5"/>
  <c r="D22" i="5" s="1"/>
  <c r="C21" i="5"/>
  <c r="F21" i="5" s="1"/>
  <c r="C20" i="5"/>
  <c r="F20" i="5" s="1"/>
  <c r="C19" i="5"/>
  <c r="D19" i="5" s="1"/>
  <c r="C18" i="5"/>
  <c r="F18" i="5" s="1"/>
  <c r="C17" i="5"/>
  <c r="F17" i="5" s="1"/>
  <c r="C16" i="5"/>
  <c r="D16" i="5" s="1"/>
  <c r="C15" i="5"/>
  <c r="F15" i="5" s="1"/>
  <c r="C14" i="5"/>
  <c r="F14" i="5" s="1"/>
  <c r="C13" i="5"/>
  <c r="D13" i="5" s="1"/>
  <c r="C12" i="5"/>
  <c r="F12" i="5" s="1"/>
  <c r="C11" i="5"/>
  <c r="F11" i="5" s="1"/>
  <c r="C10" i="5"/>
  <c r="D10" i="5" s="1"/>
  <c r="C9" i="5"/>
  <c r="F9" i="5" s="1"/>
  <c r="C8" i="5"/>
  <c r="F8" i="5" s="1"/>
  <c r="C7" i="5"/>
  <c r="D7" i="5" s="1"/>
  <c r="C6" i="5"/>
  <c r="F6" i="5" s="1"/>
  <c r="C5" i="5"/>
  <c r="D5" i="5" s="1"/>
  <c r="B67" i="3" l="1"/>
  <c r="F73" i="5"/>
  <c r="C73" i="3"/>
  <c r="E63" i="5"/>
  <c r="E73" i="3"/>
  <c r="F73" i="3"/>
  <c r="C67" i="3"/>
  <c r="D67" i="3"/>
  <c r="D73" i="5"/>
  <c r="D73" i="3" s="1"/>
  <c r="D45" i="5"/>
  <c r="F67" i="5"/>
  <c r="F67" i="3" s="1"/>
  <c r="E67" i="5"/>
  <c r="E67" i="3" s="1"/>
  <c r="D9" i="5"/>
  <c r="D9" i="3" s="1"/>
  <c r="D92" i="5"/>
  <c r="D92" i="3" s="1"/>
  <c r="E12" i="5"/>
  <c r="E48" i="5"/>
  <c r="D95" i="5"/>
  <c r="D63" i="5"/>
  <c r="E9" i="5"/>
  <c r="E30" i="5"/>
  <c r="E30" i="3" s="1"/>
  <c r="D33" i="5"/>
  <c r="D30" i="5"/>
  <c r="D97" i="5"/>
  <c r="D97" i="3" s="1"/>
  <c r="D70" i="5"/>
  <c r="D27" i="5"/>
  <c r="D27" i="3" s="1"/>
  <c r="E45" i="5"/>
  <c r="E45" i="3" s="1"/>
  <c r="E89" i="5"/>
  <c r="F97" i="5"/>
  <c r="F97" i="3" s="1"/>
  <c r="E27" i="5"/>
  <c r="E66" i="5"/>
  <c r="E66" i="3" s="1"/>
  <c r="E54" i="5"/>
  <c r="E54" i="3" s="1"/>
  <c r="E92" i="5"/>
  <c r="E92" i="3" s="1"/>
  <c r="E24" i="5"/>
  <c r="D39" i="5"/>
  <c r="D39" i="3" s="1"/>
  <c r="E18" i="5"/>
  <c r="E18" i="3" s="1"/>
  <c r="D12" i="5"/>
  <c r="D12" i="3" s="1"/>
  <c r="E33" i="5"/>
  <c r="E33" i="3" s="1"/>
  <c r="D48" i="5"/>
  <c r="D48" i="3" s="1"/>
  <c r="E70" i="5"/>
  <c r="D86" i="5"/>
  <c r="D86" i="3" s="1"/>
  <c r="E86" i="5"/>
  <c r="E86" i="3" s="1"/>
  <c r="D42" i="5"/>
  <c r="D42" i="3" s="1"/>
  <c r="D80" i="5"/>
  <c r="D21" i="5"/>
  <c r="E42" i="5"/>
  <c r="D57" i="5"/>
  <c r="D57" i="3" s="1"/>
  <c r="E80" i="5"/>
  <c r="E80" i="3" s="1"/>
  <c r="D36" i="5"/>
  <c r="D36" i="3" s="1"/>
  <c r="E57" i="5"/>
  <c r="E57" i="3" s="1"/>
  <c r="D74" i="5"/>
  <c r="D74" i="3" s="1"/>
  <c r="D24" i="5"/>
  <c r="D60" i="5"/>
  <c r="D60" i="3" s="1"/>
  <c r="E6" i="5"/>
  <c r="E6" i="3" s="1"/>
  <c r="D15" i="5"/>
  <c r="D15" i="3" s="1"/>
  <c r="E36" i="5"/>
  <c r="E36" i="3" s="1"/>
  <c r="D51" i="5"/>
  <c r="E74" i="5"/>
  <c r="E74" i="3" s="1"/>
  <c r="D89" i="5"/>
  <c r="D89" i="3" s="1"/>
  <c r="D6" i="5"/>
  <c r="D6" i="3" s="1"/>
  <c r="E21" i="5"/>
  <c r="E21" i="3" s="1"/>
  <c r="E15" i="5"/>
  <c r="E15" i="3" s="1"/>
  <c r="E51" i="5"/>
  <c r="D66" i="5"/>
  <c r="D66" i="3" s="1"/>
  <c r="D83" i="5"/>
  <c r="D83" i="3" s="1"/>
  <c r="E83" i="5"/>
  <c r="E83" i="3" s="1"/>
  <c r="D77" i="5"/>
  <c r="D77" i="3" s="1"/>
  <c r="E60" i="5"/>
  <c r="E60" i="3" s="1"/>
  <c r="D18" i="5"/>
  <c r="E39" i="5"/>
  <c r="D54" i="5"/>
  <c r="D54" i="3" s="1"/>
  <c r="E77" i="5"/>
  <c r="E77" i="3" s="1"/>
  <c r="C49" i="3"/>
  <c r="C43" i="3"/>
  <c r="C13" i="3"/>
  <c r="C7" i="3"/>
  <c r="B96" i="3"/>
  <c r="C87" i="3"/>
  <c r="B58" i="3"/>
  <c r="B52" i="3"/>
  <c r="B22" i="3"/>
  <c r="B16" i="3"/>
  <c r="B90" i="3"/>
  <c r="C81" i="3"/>
  <c r="D30" i="3"/>
  <c r="E97" i="3"/>
  <c r="B71" i="3"/>
  <c r="B34" i="3"/>
  <c r="C61" i="3"/>
  <c r="C25" i="3"/>
  <c r="B64" i="3"/>
  <c r="B28" i="3"/>
  <c r="C93" i="3"/>
  <c r="C55" i="3"/>
  <c r="C19" i="3"/>
  <c r="D80" i="3"/>
  <c r="F11" i="3"/>
  <c r="F17" i="3"/>
  <c r="F23" i="3"/>
  <c r="F29" i="3"/>
  <c r="F35" i="3"/>
  <c r="F41" i="3"/>
  <c r="F47" i="3"/>
  <c r="F53" i="3"/>
  <c r="F59" i="3"/>
  <c r="F65" i="3"/>
  <c r="F72" i="3"/>
  <c r="F79" i="3"/>
  <c r="F85" i="3"/>
  <c r="F91" i="3"/>
  <c r="E12" i="3"/>
  <c r="E24" i="3"/>
  <c r="E42" i="3"/>
  <c r="E48" i="3"/>
  <c r="D5" i="3"/>
  <c r="D7" i="3"/>
  <c r="D13" i="3"/>
  <c r="D19" i="3"/>
  <c r="D25" i="3"/>
  <c r="D31" i="3"/>
  <c r="D37" i="3"/>
  <c r="D43" i="3"/>
  <c r="D49" i="3"/>
  <c r="D55" i="3"/>
  <c r="D61" i="3"/>
  <c r="D68" i="3"/>
  <c r="D75" i="3"/>
  <c r="D81" i="3"/>
  <c r="D87" i="3"/>
  <c r="D93" i="3"/>
  <c r="C8" i="3"/>
  <c r="C14" i="3"/>
  <c r="C20" i="3"/>
  <c r="C26" i="3"/>
  <c r="C32" i="3"/>
  <c r="C38" i="3"/>
  <c r="C44" i="3"/>
  <c r="C50" i="3"/>
  <c r="C56" i="3"/>
  <c r="C62" i="3"/>
  <c r="C69" i="3"/>
  <c r="C76" i="3"/>
  <c r="C82" i="3"/>
  <c r="C88" i="3"/>
  <c r="C94" i="3"/>
  <c r="B11" i="3"/>
  <c r="B17" i="3"/>
  <c r="B23" i="3"/>
  <c r="B29" i="3"/>
  <c r="B35" i="3"/>
  <c r="B41" i="3"/>
  <c r="B47" i="3"/>
  <c r="B53" i="3"/>
  <c r="B59" i="3"/>
  <c r="B65" i="3"/>
  <c r="B72" i="3"/>
  <c r="B79" i="3"/>
  <c r="B85" i="3"/>
  <c r="B91" i="3"/>
  <c r="B97" i="3"/>
  <c r="F6" i="3"/>
  <c r="F12" i="3"/>
  <c r="F18" i="3"/>
  <c r="F24" i="3"/>
  <c r="F30" i="3"/>
  <c r="F36" i="3"/>
  <c r="F42" i="3"/>
  <c r="F48" i="3"/>
  <c r="F54" i="3"/>
  <c r="F60" i="3"/>
  <c r="F66" i="3"/>
  <c r="F74" i="3"/>
  <c r="F80" i="3"/>
  <c r="F86" i="3"/>
  <c r="F92" i="3"/>
  <c r="C9" i="3"/>
  <c r="C15" i="3"/>
  <c r="C21" i="3"/>
  <c r="C27" i="3"/>
  <c r="C33" i="3"/>
  <c r="C39" i="3"/>
  <c r="C45" i="3"/>
  <c r="C51" i="3"/>
  <c r="C57" i="3"/>
  <c r="C63" i="3"/>
  <c r="C70" i="3"/>
  <c r="C77" i="3"/>
  <c r="C83" i="3"/>
  <c r="C89" i="3"/>
  <c r="C95" i="3"/>
  <c r="B6" i="3"/>
  <c r="B12" i="3"/>
  <c r="B18" i="3"/>
  <c r="B24" i="3"/>
  <c r="B30" i="3"/>
  <c r="B36" i="3"/>
  <c r="B42" i="3"/>
  <c r="B48" i="3"/>
  <c r="B54" i="3"/>
  <c r="B60" i="3"/>
  <c r="B66" i="3"/>
  <c r="B74" i="3"/>
  <c r="B80" i="3"/>
  <c r="B86" i="3"/>
  <c r="B92" i="3"/>
  <c r="D21" i="3"/>
  <c r="D33" i="3"/>
  <c r="D45" i="3"/>
  <c r="D51" i="3"/>
  <c r="D63" i="3"/>
  <c r="D70" i="3"/>
  <c r="D95" i="3"/>
  <c r="C10" i="3"/>
  <c r="C16" i="3"/>
  <c r="C22" i="3"/>
  <c r="C28" i="3"/>
  <c r="C34" i="3"/>
  <c r="C40" i="3"/>
  <c r="C46" i="3"/>
  <c r="C52" i="3"/>
  <c r="C58" i="3"/>
  <c r="C64" i="3"/>
  <c r="C71" i="3"/>
  <c r="C78" i="3"/>
  <c r="C84" i="3"/>
  <c r="C90" i="3"/>
  <c r="C96" i="3"/>
  <c r="B5" i="3"/>
  <c r="B7" i="3"/>
  <c r="B13" i="3"/>
  <c r="B19" i="3"/>
  <c r="B25" i="3"/>
  <c r="B31" i="3"/>
  <c r="B37" i="3"/>
  <c r="B43" i="3"/>
  <c r="B49" i="3"/>
  <c r="B55" i="3"/>
  <c r="B61" i="3"/>
  <c r="B68" i="3"/>
  <c r="B75" i="3"/>
  <c r="B81" i="3"/>
  <c r="B87" i="3"/>
  <c r="B93" i="3"/>
  <c r="F8" i="3"/>
  <c r="F14" i="3"/>
  <c r="F20" i="3"/>
  <c r="F26" i="3"/>
  <c r="F32" i="3"/>
  <c r="F38" i="3"/>
  <c r="F44" i="3"/>
  <c r="F50" i="3"/>
  <c r="F56" i="3"/>
  <c r="F62" i="3"/>
  <c r="F69" i="3"/>
  <c r="F76" i="3"/>
  <c r="F82" i="3"/>
  <c r="F88" i="3"/>
  <c r="F94" i="3"/>
  <c r="E9" i="3"/>
  <c r="E27" i="3"/>
  <c r="E39" i="3"/>
  <c r="E51" i="3"/>
  <c r="E63" i="3"/>
  <c r="E70" i="3"/>
  <c r="E89" i="3"/>
  <c r="D10" i="3"/>
  <c r="D16" i="3"/>
  <c r="D22" i="3"/>
  <c r="D28" i="3"/>
  <c r="D34" i="3"/>
  <c r="D40" i="3"/>
  <c r="D46" i="3"/>
  <c r="D52" i="3"/>
  <c r="D58" i="3"/>
  <c r="D64" i="3"/>
  <c r="D71" i="3"/>
  <c r="D78" i="3"/>
  <c r="D84" i="3"/>
  <c r="D90" i="3"/>
  <c r="D96" i="3"/>
  <c r="C11" i="3"/>
  <c r="C17" i="3"/>
  <c r="C23" i="3"/>
  <c r="C29" i="3"/>
  <c r="C35" i="3"/>
  <c r="C41" i="3"/>
  <c r="C47" i="3"/>
  <c r="C53" i="3"/>
  <c r="C59" i="3"/>
  <c r="C65" i="3"/>
  <c r="C72" i="3"/>
  <c r="C79" i="3"/>
  <c r="C85" i="3"/>
  <c r="C91" i="3"/>
  <c r="C97" i="3"/>
  <c r="B8" i="3"/>
  <c r="B14" i="3"/>
  <c r="B20" i="3"/>
  <c r="B26" i="3"/>
  <c r="B32" i="3"/>
  <c r="B38" i="3"/>
  <c r="B44" i="3"/>
  <c r="B50" i="3"/>
  <c r="B56" i="3"/>
  <c r="B62" i="3"/>
  <c r="B69" i="3"/>
  <c r="B76" i="3"/>
  <c r="B82" i="3"/>
  <c r="B88" i="3"/>
  <c r="B94" i="3"/>
  <c r="F9" i="3"/>
  <c r="F15" i="3"/>
  <c r="F21" i="3"/>
  <c r="F27" i="3"/>
  <c r="F33" i="3"/>
  <c r="F39" i="3"/>
  <c r="F45" i="3"/>
  <c r="F51" i="3"/>
  <c r="F57" i="3"/>
  <c r="F63" i="3"/>
  <c r="F70" i="3"/>
  <c r="F77" i="3"/>
  <c r="F83" i="3"/>
  <c r="F89" i="3"/>
  <c r="F95" i="3"/>
  <c r="C6" i="3"/>
  <c r="C12" i="3"/>
  <c r="C18" i="3"/>
  <c r="C24" i="3"/>
  <c r="C30" i="3"/>
  <c r="C36" i="3"/>
  <c r="C42" i="3"/>
  <c r="C48" i="3"/>
  <c r="C54" i="3"/>
  <c r="C60" i="3"/>
  <c r="C66" i="3"/>
  <c r="C74" i="3"/>
  <c r="C80" i="3"/>
  <c r="C86" i="3"/>
  <c r="C92" i="3"/>
  <c r="B9" i="3"/>
  <c r="B15" i="3"/>
  <c r="B21" i="3"/>
  <c r="B27" i="3"/>
  <c r="B33" i="3"/>
  <c r="B39" i="3"/>
  <c r="B45" i="3"/>
  <c r="B51" i="3"/>
  <c r="B57" i="3"/>
  <c r="B63" i="3"/>
  <c r="B70" i="3"/>
  <c r="B77" i="3"/>
  <c r="B83" i="3"/>
  <c r="B89" i="3"/>
  <c r="B95" i="3"/>
  <c r="B84" i="3"/>
  <c r="B46" i="3"/>
  <c r="B10" i="3"/>
  <c r="C75" i="3"/>
  <c r="C37" i="3"/>
  <c r="C5" i="3"/>
  <c r="D24" i="3"/>
  <c r="B78" i="3"/>
  <c r="B40" i="3"/>
  <c r="C68" i="3"/>
  <c r="C31" i="3"/>
  <c r="D18" i="3"/>
  <c r="E17" i="5"/>
  <c r="E17" i="3" s="1"/>
  <c r="E29" i="5"/>
  <c r="E29" i="3" s="1"/>
  <c r="E32" i="5"/>
  <c r="E32" i="3" s="1"/>
  <c r="E41" i="5"/>
  <c r="E41" i="3" s="1"/>
  <c r="E59" i="5"/>
  <c r="E59" i="3" s="1"/>
  <c r="E62" i="5"/>
  <c r="E62" i="3" s="1"/>
  <c r="E69" i="5"/>
  <c r="E69" i="3" s="1"/>
  <c r="E72" i="5"/>
  <c r="E72" i="3" s="1"/>
  <c r="E76" i="5"/>
  <c r="E76" i="3" s="1"/>
  <c r="E79" i="5"/>
  <c r="E79" i="3" s="1"/>
  <c r="E82" i="5"/>
  <c r="E82" i="3" s="1"/>
  <c r="E85" i="5"/>
  <c r="E85" i="3" s="1"/>
  <c r="E88" i="5"/>
  <c r="E88" i="3" s="1"/>
  <c r="E91" i="5"/>
  <c r="E91" i="3" s="1"/>
  <c r="E94" i="5"/>
  <c r="E94" i="3" s="1"/>
  <c r="E5" i="5"/>
  <c r="E5" i="3" s="1"/>
  <c r="E7" i="5"/>
  <c r="E7" i="3" s="1"/>
  <c r="E10" i="5"/>
  <c r="E10" i="3" s="1"/>
  <c r="E13" i="5"/>
  <c r="E13" i="3" s="1"/>
  <c r="E16" i="5"/>
  <c r="E16" i="3" s="1"/>
  <c r="E19" i="5"/>
  <c r="E19" i="3" s="1"/>
  <c r="E22" i="5"/>
  <c r="E22" i="3" s="1"/>
  <c r="E25" i="5"/>
  <c r="E25" i="3" s="1"/>
  <c r="E28" i="5"/>
  <c r="E28" i="3" s="1"/>
  <c r="E31" i="5"/>
  <c r="E31" i="3" s="1"/>
  <c r="E34" i="5"/>
  <c r="E34" i="3" s="1"/>
  <c r="E37" i="5"/>
  <c r="E37" i="3" s="1"/>
  <c r="E40" i="5"/>
  <c r="E40" i="3" s="1"/>
  <c r="E43" i="5"/>
  <c r="E43" i="3" s="1"/>
  <c r="E46" i="5"/>
  <c r="E46" i="3" s="1"/>
  <c r="E49" i="5"/>
  <c r="E49" i="3" s="1"/>
  <c r="E52" i="5"/>
  <c r="E52" i="3" s="1"/>
  <c r="E55" i="5"/>
  <c r="E55" i="3" s="1"/>
  <c r="E58" i="5"/>
  <c r="E58" i="3" s="1"/>
  <c r="E61" i="5"/>
  <c r="E61" i="3" s="1"/>
  <c r="E64" i="5"/>
  <c r="E64" i="3" s="1"/>
  <c r="E68" i="5"/>
  <c r="E68" i="3" s="1"/>
  <c r="E71" i="5"/>
  <c r="E71" i="3" s="1"/>
  <c r="E75" i="5"/>
  <c r="E75" i="3" s="1"/>
  <c r="E78" i="5"/>
  <c r="E78" i="3" s="1"/>
  <c r="E81" i="5"/>
  <c r="E81" i="3" s="1"/>
  <c r="E84" i="5"/>
  <c r="E84" i="3" s="1"/>
  <c r="E87" i="5"/>
  <c r="E87" i="3" s="1"/>
  <c r="E90" i="5"/>
  <c r="E90" i="3" s="1"/>
  <c r="E93" i="5"/>
  <c r="E93" i="3" s="1"/>
  <c r="E96" i="5"/>
  <c r="E96" i="3" s="1"/>
  <c r="E14" i="5"/>
  <c r="E14" i="3" s="1"/>
  <c r="E20" i="5"/>
  <c r="E20" i="3" s="1"/>
  <c r="E38" i="5"/>
  <c r="E38" i="3" s="1"/>
  <c r="E47" i="5"/>
  <c r="E47" i="3" s="1"/>
  <c r="E50" i="5"/>
  <c r="E50" i="3" s="1"/>
  <c r="E53" i="5"/>
  <c r="E53" i="3" s="1"/>
  <c r="E56" i="5"/>
  <c r="E56" i="3" s="1"/>
  <c r="F5" i="5"/>
  <c r="F5" i="3" s="1"/>
  <c r="F7" i="5"/>
  <c r="F7" i="3" s="1"/>
  <c r="F10" i="5"/>
  <c r="F10" i="3" s="1"/>
  <c r="F13" i="5"/>
  <c r="F13" i="3" s="1"/>
  <c r="F16" i="5"/>
  <c r="F16" i="3" s="1"/>
  <c r="F19" i="5"/>
  <c r="F19" i="3" s="1"/>
  <c r="F22" i="5"/>
  <c r="F22" i="3" s="1"/>
  <c r="F25" i="5"/>
  <c r="F25" i="3" s="1"/>
  <c r="F28" i="5"/>
  <c r="F28" i="3" s="1"/>
  <c r="F31" i="5"/>
  <c r="F31" i="3" s="1"/>
  <c r="F34" i="5"/>
  <c r="F34" i="3" s="1"/>
  <c r="F37" i="5"/>
  <c r="F37" i="3" s="1"/>
  <c r="F40" i="5"/>
  <c r="F40" i="3" s="1"/>
  <c r="F43" i="5"/>
  <c r="F43" i="3" s="1"/>
  <c r="F46" i="5"/>
  <c r="F46" i="3" s="1"/>
  <c r="F49" i="5"/>
  <c r="F49" i="3" s="1"/>
  <c r="F52" i="5"/>
  <c r="F52" i="3" s="1"/>
  <c r="F55" i="5"/>
  <c r="F55" i="3" s="1"/>
  <c r="F58" i="5"/>
  <c r="F58" i="3" s="1"/>
  <c r="F61" i="5"/>
  <c r="F61" i="3" s="1"/>
  <c r="F64" i="5"/>
  <c r="F64" i="3" s="1"/>
  <c r="F68" i="5"/>
  <c r="F68" i="3" s="1"/>
  <c r="F71" i="5"/>
  <c r="F71" i="3" s="1"/>
  <c r="F75" i="5"/>
  <c r="F75" i="3" s="1"/>
  <c r="F78" i="5"/>
  <c r="F78" i="3" s="1"/>
  <c r="F81" i="5"/>
  <c r="F81" i="3" s="1"/>
  <c r="F84" i="5"/>
  <c r="F84" i="3" s="1"/>
  <c r="F87" i="5"/>
  <c r="F87" i="3" s="1"/>
  <c r="F90" i="5"/>
  <c r="F90" i="3" s="1"/>
  <c r="F93" i="5"/>
  <c r="F93" i="3" s="1"/>
  <c r="F96" i="5"/>
  <c r="F96" i="3" s="1"/>
  <c r="E95" i="5"/>
  <c r="E95" i="3" s="1"/>
  <c r="D8" i="5"/>
  <c r="D8" i="3" s="1"/>
  <c r="D11" i="5"/>
  <c r="D11" i="3" s="1"/>
  <c r="D14" i="5"/>
  <c r="D14" i="3" s="1"/>
  <c r="D17" i="5"/>
  <c r="D17" i="3" s="1"/>
  <c r="D20" i="5"/>
  <c r="D20" i="3" s="1"/>
  <c r="D23" i="5"/>
  <c r="D23" i="3" s="1"/>
  <c r="D26" i="5"/>
  <c r="D26" i="3" s="1"/>
  <c r="D29" i="5"/>
  <c r="D29" i="3" s="1"/>
  <c r="D32" i="5"/>
  <c r="D32" i="3" s="1"/>
  <c r="D35" i="5"/>
  <c r="D35" i="3" s="1"/>
  <c r="D38" i="5"/>
  <c r="D38" i="3" s="1"/>
  <c r="D41" i="5"/>
  <c r="D41" i="3" s="1"/>
  <c r="D44" i="5"/>
  <c r="D44" i="3" s="1"/>
  <c r="D47" i="5"/>
  <c r="D47" i="3" s="1"/>
  <c r="D50" i="5"/>
  <c r="D50" i="3" s="1"/>
  <c r="D53" i="5"/>
  <c r="D53" i="3" s="1"/>
  <c r="D56" i="5"/>
  <c r="D56" i="3" s="1"/>
  <c r="D59" i="5"/>
  <c r="D59" i="3" s="1"/>
  <c r="D62" i="5"/>
  <c r="D62" i="3" s="1"/>
  <c r="D65" i="5"/>
  <c r="D65" i="3" s="1"/>
  <c r="D69" i="5"/>
  <c r="D69" i="3" s="1"/>
  <c r="D72" i="5"/>
  <c r="D72" i="3" s="1"/>
  <c r="D76" i="5"/>
  <c r="D76" i="3" s="1"/>
  <c r="D79" i="5"/>
  <c r="D79" i="3" s="1"/>
  <c r="D82" i="5"/>
  <c r="D82" i="3" s="1"/>
  <c r="D85" i="5"/>
  <c r="D85" i="3" s="1"/>
  <c r="D88" i="5"/>
  <c r="D88" i="3" s="1"/>
  <c r="D91" i="5"/>
  <c r="D91" i="3" s="1"/>
  <c r="D94" i="5"/>
  <c r="D94" i="3" s="1"/>
  <c r="E8" i="5"/>
  <c r="E8" i="3" s="1"/>
  <c r="E11" i="5"/>
  <c r="E11" i="3" s="1"/>
  <c r="E23" i="5"/>
  <c r="E23" i="3" s="1"/>
  <c r="E26" i="5"/>
  <c r="E26" i="3" s="1"/>
  <c r="E35" i="5"/>
  <c r="E35" i="3" s="1"/>
  <c r="E44" i="5"/>
  <c r="E44" i="3" s="1"/>
  <c r="E65" i="5"/>
  <c r="E65" i="3" s="1"/>
  <c r="A19" i="4" l="1"/>
  <c r="B19" i="4" s="1"/>
  <c r="A9" i="4"/>
  <c r="A30" i="4"/>
  <c r="C30" i="4" s="1"/>
  <c r="A20" i="4"/>
  <c r="B20" i="4" s="1"/>
  <c r="A31" i="4"/>
  <c r="A10" i="4"/>
  <c r="C30" i="1" l="1"/>
  <c r="A14" i="7"/>
  <c r="C31" i="1"/>
  <c r="C19" i="4"/>
  <c r="B9" i="4"/>
  <c r="A13" i="7"/>
  <c r="C9" i="4"/>
  <c r="D9" i="4"/>
  <c r="B30" i="4"/>
  <c r="C20" i="4"/>
  <c r="C31" i="4"/>
  <c r="B31" i="4"/>
  <c r="C10" i="4"/>
  <c r="D10" i="4"/>
  <c r="B10" i="4"/>
  <c r="D31" i="1" s="1"/>
  <c r="D30" i="1" l="1"/>
  <c r="E31" i="1"/>
  <c r="C13" i="7"/>
  <c r="E30" i="1"/>
  <c r="D14" i="7"/>
  <c r="F31" i="1"/>
  <c r="D13" i="7"/>
  <c r="F30" i="1"/>
  <c r="B14" i="7"/>
  <c r="C14" i="7"/>
  <c r="B13" i="7"/>
</calcChain>
</file>

<file path=xl/sharedStrings.xml><?xml version="1.0" encoding="utf-8"?>
<sst xmlns="http://schemas.openxmlformats.org/spreadsheetml/2006/main" count="99" uniqueCount="45">
  <si>
    <t>דירוג</t>
  </si>
  <si>
    <t>ברוטו לעובד</t>
  </si>
  <si>
    <t>עלות שכר</t>
  </si>
  <si>
    <t>עלות שכר כולל</t>
  </si>
  <si>
    <t>דרגה</t>
  </si>
  <si>
    <t>ללא הבראה</t>
  </si>
  <si>
    <t>כולל הבראה</t>
  </si>
  <si>
    <t>ללא תנאים</t>
  </si>
  <si>
    <t xml:space="preserve"> פנסיה/פ.חובה</t>
  </si>
  <si>
    <t xml:space="preserve"> פנסיה והשתלמות</t>
  </si>
  <si>
    <t>ונסיעות</t>
  </si>
  <si>
    <t>תוספת של 32.08% לברוטו</t>
  </si>
  <si>
    <t>תוספת של 38.08% לברוטו</t>
  </si>
  <si>
    <t>תוספת של 45.58% לברוטו</t>
  </si>
  <si>
    <t>כולל הבראה ונסיעות</t>
  </si>
  <si>
    <t>שעות שבועיות</t>
  </si>
  <si>
    <t>היקף</t>
  </si>
  <si>
    <t>שכר ברוטו</t>
  </si>
  <si>
    <t>עלות</t>
  </si>
  <si>
    <t>היקף השעות השבועיות</t>
  </si>
  <si>
    <t>אחוז המשרה</t>
  </si>
  <si>
    <t>שכר/עלות</t>
  </si>
  <si>
    <t>התוצאה שתתקבל הינה 2 דרגות שכר אפשריות לבחירה , אחת מעל הסכום שהוזן והשנייה מתחת.</t>
  </si>
  <si>
    <t>אופן החישוב</t>
  </si>
  <si>
    <t>לפי שכר ברוטו לעובד</t>
  </si>
  <si>
    <t>לפי עלות כולל פנסיה</t>
  </si>
  <si>
    <t>לפי עלות כולל פנסיה והשתלמות</t>
  </si>
  <si>
    <t>הנחיות לשימוש בסימולטור בחירת דרגה בהעסקה בחוזה אישי אקדמי</t>
  </si>
  <si>
    <t>יש להזין בסימולטור 2 פרמטרים (בשדות המודגשים בצהוב):</t>
  </si>
  <si>
    <t>(1</t>
  </si>
  <si>
    <t>(2</t>
  </si>
  <si>
    <r>
      <t xml:space="preserve">היקף שעות העבודה השבועי ( </t>
    </r>
    <r>
      <rPr>
        <b/>
        <sz val="14"/>
        <rFont val="Arial"/>
        <family val="2"/>
      </rPr>
      <t>מקסימום</t>
    </r>
    <r>
      <rPr>
        <sz val="14"/>
        <rFont val="Arial"/>
        <family val="2"/>
      </rPr>
      <t xml:space="preserve"> 40 ש"ש =100% משרה).</t>
    </r>
  </si>
  <si>
    <t>ברוטו לעובד מציג את שכר העובד כולל הבראה ונסיעות, כאשר הנסיעות הינן לפי תעריף של חופשי חודשי בבאר שבע בלבד.</t>
  </si>
  <si>
    <r>
      <t>במידה ותנאי ההעסקה כוללים גם קרן השתלמות יש לבחור באופציה "לפי עלות כולל פנסיה ו</t>
    </r>
    <r>
      <rPr>
        <u/>
        <sz val="14"/>
        <rFont val="Arial"/>
        <family val="2"/>
      </rPr>
      <t>קרן השתלמות</t>
    </r>
    <r>
      <rPr>
        <sz val="14"/>
        <rFont val="Arial"/>
        <family val="2"/>
      </rPr>
      <t>".</t>
    </r>
  </si>
  <si>
    <r>
      <rPr>
        <b/>
        <sz val="14"/>
        <rFont val="Arial"/>
        <family val="2"/>
      </rPr>
      <t>עלות מעסיק</t>
    </r>
    <r>
      <rPr>
        <sz val="14"/>
        <rFont val="Arial"/>
        <family val="2"/>
      </rPr>
      <t xml:space="preserve"> כוללת את שכר ברוטו לעובד וכן עלויות נלוות למעביד (בין היתר, הפרשות לקופות ולביטוח לאומי).</t>
    </r>
  </si>
  <si>
    <t xml:space="preserve">לתשומת ליבך, במקרה שהעובד גר מחוץ לבאר-שבע יש לשריין תקציבית את ההפרש בעלויות הנסיעה הצפויות לעומת תעריף חופשי חודשי בבאר שבע.  </t>
  </si>
  <si>
    <t>סכום קצובת נסיעה חודשית מקסימלית הינו 452 ₪.</t>
  </si>
  <si>
    <t>חשוב לציין כי הסימולטור הינו כלי עזר בלבד ובאחריותו של המשתמש לוודא בעת דיווח בקשת המינוי שלא קיימת חריגה תקציבית בטרם ייזום הבקשה.</t>
  </si>
  <si>
    <t>במדור סגל אקדמי בכיר</t>
  </si>
  <si>
    <t>שכר ברוטו חודשי לעובד או עלות מעסיק*.</t>
  </si>
  <si>
    <t xml:space="preserve">הסימולטור הינו כלי עזר לקביעת הדרגה המתאימה למועסק בחוזה אישי אקדמי בהתאם לתקציב הממונה. </t>
  </si>
  <si>
    <t>ברוטו/עלות מעסיק</t>
  </si>
  <si>
    <r>
      <t xml:space="preserve">*במידה והוזן בשדה "ברוטו/עלות מעסיק" ערך שהינו </t>
    </r>
    <r>
      <rPr>
        <b/>
        <sz val="14"/>
        <rFont val="Arial"/>
        <family val="2"/>
      </rPr>
      <t>שכר ברוטו</t>
    </r>
    <r>
      <rPr>
        <sz val="14"/>
        <rFont val="Arial"/>
        <family val="2"/>
      </rPr>
      <t xml:space="preserve"> לעובד יש לבחור בשדה "אופן החישוב" את האופציה "לפי שכר ברוטו לעובד".</t>
    </r>
  </si>
  <si>
    <r>
      <t xml:space="preserve">במידה והוזן בשדה "ברוטו/עלות מעסיק" ערך שהינו </t>
    </r>
    <r>
      <rPr>
        <b/>
        <sz val="14"/>
        <rFont val="Arial"/>
        <family val="2"/>
      </rPr>
      <t>עלות מעסיק</t>
    </r>
    <r>
      <rPr>
        <sz val="14"/>
        <rFont val="Arial"/>
        <family val="2"/>
      </rPr>
      <t xml:space="preserve"> יש לבחור בשדה "אופן החישוב" את האופציה "לפי עלות כולל פנסיה". </t>
    </r>
  </si>
  <si>
    <t xml:space="preserve">להסבר נוסף על הסימולטור ו/או לסיוע בקביעת הדרגה המתאימה, ניתן לפנות למתאמת משאבי אנוש הרלוונטית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</si>
</sst>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name val="David"/>
      <family val="2"/>
    </font>
    <font>
      <b/>
      <sz val="9"/>
      <name val="Arial"/>
      <family val="2"/>
      <charset val="177"/>
    </font>
    <font>
      <b/>
      <sz val="14"/>
      <name val="Arial"/>
      <family val="2"/>
      <charset val="177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33CCFF"/>
      <name val="David"/>
      <family val="2"/>
    </font>
    <font>
      <b/>
      <sz val="14"/>
      <color rgb="FFFFC000"/>
      <name val="David"/>
      <family val="2"/>
    </font>
    <font>
      <b/>
      <sz val="14"/>
      <color rgb="FF00B050"/>
      <name val="David"/>
      <family val="2"/>
    </font>
    <font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  <font>
      <sz val="18"/>
      <name val="Arial"/>
      <family val="2"/>
    </font>
    <font>
      <sz val="18"/>
      <color theme="1"/>
      <name val="Arial"/>
      <family val="2"/>
      <scheme val="minor"/>
    </font>
    <font>
      <sz val="14"/>
      <color theme="1"/>
      <name val="Arial"/>
      <family val="2"/>
    </font>
    <font>
      <sz val="14"/>
      <color theme="1"/>
      <name val="Arial"/>
      <family val="2"/>
      <charset val="177"/>
      <scheme val="minor"/>
    </font>
    <font>
      <u/>
      <sz val="14"/>
      <name val="Arial"/>
      <family val="2"/>
    </font>
    <font>
      <u/>
      <sz val="11"/>
      <color theme="10"/>
      <name val="Arial"/>
      <family val="2"/>
      <charset val="177"/>
      <scheme val="minor"/>
    </font>
    <font>
      <b/>
      <u/>
      <sz val="14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20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3" fillId="0" borderId="2" xfId="0" applyNumberFormat="1" applyFont="1" applyBorder="1" applyAlignment="1">
      <alignment horizontal="center" readingOrder="2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4" xfId="3" applyFont="1" applyBorder="1"/>
    <xf numFmtId="4" fontId="6" fillId="2" borderId="5" xfId="3" applyNumberFormat="1" applyFont="1" applyFill="1" applyBorder="1"/>
    <xf numFmtId="4" fontId="6" fillId="0" borderId="5" xfId="3" applyNumberFormat="1" applyFont="1" applyBorder="1"/>
    <xf numFmtId="4" fontId="6" fillId="0" borderId="6" xfId="3" applyNumberFormat="1" applyFont="1" applyBorder="1"/>
    <xf numFmtId="0" fontId="6" fillId="0" borderId="7" xfId="3" applyFont="1" applyBorder="1"/>
    <xf numFmtId="4" fontId="6" fillId="2" borderId="8" xfId="3" applyNumberFormat="1" applyFont="1" applyFill="1" applyBorder="1"/>
    <xf numFmtId="4" fontId="6" fillId="0" borderId="8" xfId="3" applyNumberFormat="1" applyFont="1" applyBorder="1"/>
    <xf numFmtId="0" fontId="6" fillId="0" borderId="9" xfId="3" applyFont="1" applyBorder="1"/>
    <xf numFmtId="4" fontId="6" fillId="2" borderId="10" xfId="3" applyNumberFormat="1" applyFont="1" applyFill="1" applyBorder="1"/>
    <xf numFmtId="4" fontId="6" fillId="0" borderId="10" xfId="3" applyNumberFormat="1" applyFont="1" applyBorder="1"/>
    <xf numFmtId="4" fontId="6" fillId="0" borderId="11" xfId="3" applyNumberFormat="1" applyFont="1" applyBorder="1"/>
    <xf numFmtId="0" fontId="6" fillId="0" borderId="12" xfId="3" applyFont="1" applyBorder="1"/>
    <xf numFmtId="4" fontId="6" fillId="2" borderId="13" xfId="3" applyNumberFormat="1" applyFont="1" applyFill="1" applyBorder="1"/>
    <xf numFmtId="4" fontId="6" fillId="0" borderId="13" xfId="3" applyNumberFormat="1" applyFont="1" applyBorder="1"/>
    <xf numFmtId="0" fontId="6" fillId="0" borderId="14" xfId="3" applyFont="1" applyBorder="1"/>
    <xf numFmtId="4" fontId="6" fillId="2" borderId="15" xfId="3" applyNumberFormat="1" applyFont="1" applyFill="1" applyBorder="1"/>
    <xf numFmtId="0" fontId="6" fillId="0" borderId="16" xfId="3" applyFont="1" applyBorder="1"/>
    <xf numFmtId="4" fontId="6" fillId="2" borderId="17" xfId="3" applyNumberFormat="1" applyFont="1" applyFill="1" applyBorder="1"/>
    <xf numFmtId="4" fontId="6" fillId="2" borderId="18" xfId="3" applyNumberFormat="1" applyFont="1" applyFill="1" applyBorder="1"/>
    <xf numFmtId="4" fontId="6" fillId="0" borderId="18" xfId="3" applyNumberFormat="1" applyFont="1" applyBorder="1"/>
    <xf numFmtId="0" fontId="6" fillId="0" borderId="19" xfId="3" applyFont="1" applyBorder="1"/>
    <xf numFmtId="9" fontId="7" fillId="0" borderId="0" xfId="2" applyFont="1"/>
    <xf numFmtId="0" fontId="8" fillId="0" borderId="20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/>
    <xf numFmtId="0" fontId="9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 readingOrder="2"/>
    </xf>
    <xf numFmtId="2" fontId="2" fillId="0" borderId="0" xfId="0" applyNumberFormat="1" applyFont="1"/>
    <xf numFmtId="0" fontId="10" fillId="0" borderId="20" xfId="0" applyFont="1" applyBorder="1" applyAlignment="1">
      <alignment horizontal="center"/>
    </xf>
    <xf numFmtId="0" fontId="7" fillId="2" borderId="5" xfId="0" applyFont="1" applyFill="1" applyBorder="1" applyAlignment="1" applyProtection="1">
      <alignment horizontal="right"/>
      <protection locked="0"/>
    </xf>
    <xf numFmtId="10" fontId="7" fillId="3" borderId="5" xfId="2" applyNumberFormat="1" applyFont="1" applyFill="1" applyBorder="1" applyAlignment="1" applyProtection="1">
      <alignment horizontal="right"/>
    </xf>
    <xf numFmtId="2" fontId="7" fillId="2" borderId="5" xfId="2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43" fontId="6" fillId="0" borderId="4" xfId="1" applyFont="1" applyBorder="1"/>
    <xf numFmtId="0" fontId="7" fillId="0" borderId="0" xfId="0" applyFont="1" applyAlignment="1">
      <alignment horizontal="left"/>
    </xf>
    <xf numFmtId="0" fontId="13" fillId="0" borderId="0" xfId="0" applyFont="1"/>
    <xf numFmtId="0" fontId="12" fillId="0" borderId="24" xfId="0" applyFont="1" applyBorder="1"/>
    <xf numFmtId="0" fontId="0" fillId="0" borderId="25" xfId="0" applyBorder="1"/>
    <xf numFmtId="0" fontId="12" fillId="0" borderId="1" xfId="0" applyFont="1" applyBorder="1"/>
    <xf numFmtId="0" fontId="12" fillId="0" borderId="21" xfId="0" applyFont="1" applyBorder="1"/>
    <xf numFmtId="0" fontId="12" fillId="0" borderId="2" xfId="0" applyFont="1" applyBorder="1"/>
    <xf numFmtId="0" fontId="12" fillId="0" borderId="22" xfId="0" applyFont="1" applyBorder="1"/>
    <xf numFmtId="0" fontId="12" fillId="0" borderId="3" xfId="0" applyFont="1" applyBorder="1"/>
    <xf numFmtId="0" fontId="12" fillId="0" borderId="23" xfId="0" applyFont="1" applyBorder="1"/>
    <xf numFmtId="0" fontId="0" fillId="0" borderId="10" xfId="0" applyBorder="1"/>
    <xf numFmtId="0" fontId="0" fillId="0" borderId="5" xfId="0" applyBorder="1"/>
    <xf numFmtId="0" fontId="2" fillId="0" borderId="0" xfId="0" applyFont="1"/>
    <xf numFmtId="0" fontId="11" fillId="2" borderId="5" xfId="0" applyFont="1" applyFill="1" applyBorder="1" applyProtection="1">
      <protection locked="0"/>
    </xf>
    <xf numFmtId="0" fontId="15" fillId="2" borderId="5" xfId="0" applyFont="1" applyFill="1" applyBorder="1" applyAlignment="1" applyProtection="1">
      <alignment horizontal="right"/>
      <protection locked="0"/>
    </xf>
    <xf numFmtId="0" fontId="16" fillId="2" borderId="5" xfId="0" applyFont="1" applyFill="1" applyBorder="1" applyProtection="1">
      <protection locked="0"/>
    </xf>
    <xf numFmtId="9" fontId="15" fillId="3" borderId="5" xfId="2" applyFont="1" applyFill="1" applyBorder="1" applyAlignment="1" applyProtection="1">
      <alignment horizontal="right"/>
    </xf>
    <xf numFmtId="164" fontId="15" fillId="2" borderId="5" xfId="1" applyNumberFormat="1" applyFont="1" applyFill="1" applyBorder="1" applyAlignment="1" applyProtection="1">
      <alignment horizontal="right"/>
      <protection locked="0"/>
    </xf>
    <xf numFmtId="0" fontId="14" fillId="0" borderId="24" xfId="0" applyFont="1" applyBorder="1"/>
    <xf numFmtId="164" fontId="14" fillId="0" borderId="20" xfId="1" applyNumberFormat="1" applyFont="1" applyBorder="1" applyProtection="1"/>
    <xf numFmtId="0" fontId="14" fillId="0" borderId="0" xfId="0" applyFont="1"/>
    <xf numFmtId="0" fontId="14" fillId="0" borderId="26" xfId="0" applyFont="1" applyBorder="1"/>
    <xf numFmtId="0" fontId="14" fillId="0" borderId="1" xfId="0" applyFont="1" applyBorder="1"/>
    <xf numFmtId="0" fontId="14" fillId="0" borderId="28" xfId="0" applyFont="1" applyBorder="1"/>
    <xf numFmtId="0" fontId="14" fillId="0" borderId="2" xfId="0" applyFont="1" applyBorder="1"/>
    <xf numFmtId="0" fontId="14" fillId="0" borderId="27" xfId="0" applyFont="1" applyBorder="1"/>
    <xf numFmtId="0" fontId="14" fillId="0" borderId="3" xfId="0" applyFont="1" applyBorder="1"/>
    <xf numFmtId="43" fontId="14" fillId="0" borderId="27" xfId="1" applyFont="1" applyBorder="1" applyProtection="1"/>
    <xf numFmtId="43" fontId="14" fillId="0" borderId="3" xfId="1" applyFont="1" applyBorder="1" applyProtection="1"/>
    <xf numFmtId="43" fontId="14" fillId="0" borderId="24" xfId="1" applyFont="1" applyBorder="1" applyProtection="1"/>
    <xf numFmtId="43" fontId="14" fillId="0" borderId="20" xfId="1" applyFont="1" applyBorder="1" applyProtection="1"/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 readingOrder="2"/>
    </xf>
    <xf numFmtId="0" fontId="15" fillId="0" borderId="29" xfId="0" applyFont="1" applyBorder="1" applyAlignment="1">
      <alignment horizontal="left" readingOrder="2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center" vertical="center" readingOrder="2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readingOrder="2"/>
    </xf>
    <xf numFmtId="0" fontId="21" fillId="0" borderId="0" xfId="4" applyFont="1" applyAlignment="1">
      <alignment horizontal="right" vertical="center" readingOrder="2"/>
    </xf>
    <xf numFmtId="0" fontId="7" fillId="0" borderId="0" xfId="0" applyFont="1" applyAlignment="1">
      <alignment horizontal="left"/>
    </xf>
  </cellXfs>
  <cellStyles count="5">
    <cellStyle name="Comma" xfId="1" builtinId="3"/>
    <cellStyle name="Normal" xfId="0" builtinId="0"/>
    <cellStyle name="Normal 2" xfId="3" xr:uid="{EA3C4C17-7CA4-48CB-A036-8AD4A049CC5D}"/>
    <cellStyle name="Percent" xfId="2" builtinId="5"/>
    <cellStyle name="היפר-קישור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.bgu.ac.il/hr/Pages/senior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616E-70B4-405F-8282-BD75DED00909}">
  <sheetPr codeName="גיליון1">
    <tabColor rgb="FFFFC000"/>
    <pageSetUpPr fitToPage="1"/>
  </sheetPr>
  <dimension ref="A1:H31"/>
  <sheetViews>
    <sheetView rightToLeft="1" tabSelected="1" view="pageBreakPreview" topLeftCell="A7" zoomScaleNormal="100" zoomScaleSheetLayoutView="100" workbookViewId="0">
      <selection activeCell="D20" sqref="D20"/>
    </sheetView>
  </sheetViews>
  <sheetFormatPr defaultRowHeight="14.25" x14ac:dyDescent="0.2"/>
  <cols>
    <col min="1" max="1" width="9" customWidth="1"/>
    <col min="2" max="2" width="12.5" customWidth="1"/>
    <col min="3" max="3" width="13.875" customWidth="1"/>
    <col min="4" max="4" width="39.125" bestFit="1" customWidth="1"/>
    <col min="5" max="5" width="30.75" customWidth="1"/>
    <col min="6" max="6" width="20.375" bestFit="1" customWidth="1"/>
    <col min="8" max="8" width="9.625" customWidth="1"/>
  </cols>
  <sheetData>
    <row r="1" spans="1:8" ht="21.95" customHeight="1" x14ac:dyDescent="0.25">
      <c r="A1" s="80" t="s">
        <v>27</v>
      </c>
      <c r="B1" s="80"/>
      <c r="C1" s="80"/>
      <c r="D1" s="80"/>
      <c r="E1" s="80"/>
      <c r="F1" s="80"/>
      <c r="G1" s="80"/>
      <c r="H1" s="80"/>
    </row>
    <row r="2" spans="1:8" ht="21.95" customHeight="1" x14ac:dyDescent="0.2">
      <c r="A2" s="81" t="s">
        <v>40</v>
      </c>
      <c r="B2" s="81"/>
      <c r="C2" s="81"/>
      <c r="D2" s="81"/>
      <c r="E2" s="81"/>
      <c r="F2" s="81"/>
      <c r="G2" s="81"/>
      <c r="H2" s="81"/>
    </row>
    <row r="3" spans="1:8" ht="21.95" customHeight="1" x14ac:dyDescent="0.2">
      <c r="A3" s="83" t="s">
        <v>28</v>
      </c>
      <c r="B3" s="83"/>
      <c r="C3" s="83"/>
      <c r="D3" s="83"/>
      <c r="E3" s="83"/>
      <c r="F3" s="83"/>
      <c r="G3" s="83"/>
      <c r="H3" s="83"/>
    </row>
    <row r="4" spans="1:8" ht="21.95" customHeight="1" x14ac:dyDescent="0.25">
      <c r="A4" s="77" t="s">
        <v>29</v>
      </c>
      <c r="B4" s="81" t="s">
        <v>31</v>
      </c>
      <c r="C4" s="81"/>
      <c r="D4" s="81"/>
      <c r="E4" s="81"/>
      <c r="F4" s="81"/>
      <c r="G4" s="81"/>
      <c r="H4" s="81"/>
    </row>
    <row r="5" spans="1:8" ht="21.95" customHeight="1" x14ac:dyDescent="0.25">
      <c r="A5" s="77" t="s">
        <v>30</v>
      </c>
      <c r="B5" s="81" t="s">
        <v>39</v>
      </c>
      <c r="C5" s="81"/>
      <c r="D5" s="81"/>
      <c r="E5" s="81"/>
      <c r="F5" s="81"/>
      <c r="G5" s="81"/>
      <c r="H5" s="81"/>
    </row>
    <row r="6" spans="1:8" ht="21.95" customHeight="1" x14ac:dyDescent="0.2">
      <c r="A6" s="81" t="s">
        <v>22</v>
      </c>
      <c r="B6" s="81"/>
      <c r="C6" s="81"/>
      <c r="D6" s="81"/>
      <c r="E6" s="81"/>
      <c r="F6" s="81"/>
      <c r="G6" s="81"/>
      <c r="H6" s="81"/>
    </row>
    <row r="7" spans="1:8" ht="15" customHeight="1" x14ac:dyDescent="0.2">
      <c r="A7" s="84"/>
      <c r="B7" s="84"/>
      <c r="C7" s="84"/>
      <c r="D7" s="84"/>
      <c r="E7" s="84"/>
      <c r="F7" s="84"/>
      <c r="G7" s="84"/>
      <c r="H7" s="84"/>
    </row>
    <row r="8" spans="1:8" ht="21.95" customHeight="1" x14ac:dyDescent="0.2">
      <c r="A8" s="81" t="s">
        <v>42</v>
      </c>
      <c r="B8" s="81"/>
      <c r="C8" s="81"/>
      <c r="D8" s="81"/>
      <c r="E8" s="81"/>
      <c r="F8" s="81"/>
      <c r="G8" s="81"/>
      <c r="H8" s="81"/>
    </row>
    <row r="9" spans="1:8" ht="21.95" customHeight="1" x14ac:dyDescent="0.2">
      <c r="A9" s="81" t="s">
        <v>32</v>
      </c>
      <c r="B9" s="81"/>
      <c r="C9" s="81"/>
      <c r="D9" s="81"/>
      <c r="E9" s="81"/>
      <c r="F9" s="81"/>
      <c r="G9" s="81"/>
      <c r="H9" s="81"/>
    </row>
    <row r="10" spans="1:8" ht="21.95" customHeight="1" x14ac:dyDescent="0.2">
      <c r="A10" s="81" t="s">
        <v>43</v>
      </c>
      <c r="B10" s="81"/>
      <c r="C10" s="81"/>
      <c r="D10" s="81"/>
      <c r="E10" s="81"/>
      <c r="F10" s="81"/>
      <c r="G10" s="81"/>
      <c r="H10" s="81"/>
    </row>
    <row r="11" spans="1:8" ht="21.95" customHeight="1" x14ac:dyDescent="0.2">
      <c r="A11" s="81" t="s">
        <v>33</v>
      </c>
      <c r="B11" s="81"/>
      <c r="C11" s="81"/>
      <c r="D11" s="81"/>
      <c r="E11" s="81"/>
      <c r="F11" s="81"/>
      <c r="G11" s="81"/>
      <c r="H11" s="81"/>
    </row>
    <row r="12" spans="1:8" ht="21.95" customHeight="1" x14ac:dyDescent="0.2">
      <c r="A12" s="81" t="s">
        <v>34</v>
      </c>
      <c r="B12" s="81"/>
      <c r="C12" s="81"/>
      <c r="D12" s="81"/>
      <c r="E12" s="81"/>
      <c r="F12" s="81"/>
      <c r="G12" s="81"/>
      <c r="H12" s="81"/>
    </row>
    <row r="13" spans="1:8" ht="15" customHeight="1" x14ac:dyDescent="0.2">
      <c r="A13" s="84"/>
      <c r="B13" s="84"/>
      <c r="C13" s="84"/>
      <c r="D13" s="84"/>
      <c r="E13" s="84"/>
      <c r="F13" s="84"/>
      <c r="G13" s="84"/>
      <c r="H13" s="84"/>
    </row>
    <row r="14" spans="1:8" ht="21.95" customHeight="1" x14ac:dyDescent="0.2">
      <c r="A14" s="81" t="s">
        <v>35</v>
      </c>
      <c r="B14" s="81"/>
      <c r="C14" s="81"/>
      <c r="D14" s="81"/>
      <c r="E14" s="81"/>
      <c r="F14" s="81"/>
      <c r="G14" s="81"/>
      <c r="H14" s="81"/>
    </row>
    <row r="15" spans="1:8" ht="21.95" customHeight="1" x14ac:dyDescent="0.2">
      <c r="A15" s="81" t="s">
        <v>36</v>
      </c>
      <c r="B15" s="81"/>
      <c r="C15" s="81"/>
      <c r="D15" s="81"/>
      <c r="E15" s="81"/>
      <c r="F15" s="81"/>
      <c r="G15" s="81"/>
      <c r="H15" s="81"/>
    </row>
    <row r="16" spans="1:8" ht="21.95" customHeight="1" x14ac:dyDescent="0.2">
      <c r="A16" s="82" t="s">
        <v>37</v>
      </c>
      <c r="B16" s="82"/>
      <c r="C16" s="82"/>
      <c r="D16" s="82"/>
      <c r="E16" s="82"/>
      <c r="F16" s="82"/>
      <c r="G16" s="82"/>
      <c r="H16" s="82"/>
    </row>
    <row r="17" spans="1:8" ht="15" customHeight="1" x14ac:dyDescent="0.2">
      <c r="A17" s="86"/>
      <c r="B17" s="86"/>
      <c r="C17" s="86"/>
      <c r="D17" s="86"/>
      <c r="E17" s="86"/>
      <c r="F17" s="86"/>
      <c r="G17" s="86"/>
      <c r="H17" s="86"/>
    </row>
    <row r="18" spans="1:8" ht="21.95" customHeight="1" x14ac:dyDescent="0.2">
      <c r="A18" s="86" t="s">
        <v>44</v>
      </c>
      <c r="B18" s="86"/>
      <c r="C18" s="86"/>
      <c r="D18" s="86"/>
      <c r="E18" s="86"/>
      <c r="F18" s="87" t="s">
        <v>38</v>
      </c>
      <c r="G18" s="87"/>
      <c r="H18" s="87"/>
    </row>
    <row r="19" spans="1:8" x14ac:dyDescent="0.2">
      <c r="A19" s="85"/>
      <c r="B19" s="85"/>
      <c r="C19" s="85"/>
      <c r="D19" s="85"/>
      <c r="E19" s="85"/>
      <c r="F19" s="85"/>
      <c r="G19" s="85"/>
      <c r="H19" s="85"/>
    </row>
    <row r="20" spans="1:8" ht="23.25" x14ac:dyDescent="0.35">
      <c r="A20" s="78" t="s">
        <v>19</v>
      </c>
      <c r="B20" s="78"/>
      <c r="C20" s="79"/>
      <c r="D20" s="60"/>
    </row>
    <row r="21" spans="1:8" ht="23.25" x14ac:dyDescent="0.35">
      <c r="A21" s="78" t="s">
        <v>20</v>
      </c>
      <c r="B21" s="78"/>
      <c r="C21" s="79"/>
      <c r="D21" s="62">
        <f>D20/40</f>
        <v>0</v>
      </c>
    </row>
    <row r="22" spans="1:8" ht="23.25" x14ac:dyDescent="0.35">
      <c r="A22" s="78" t="s">
        <v>41</v>
      </c>
      <c r="B22" s="78"/>
      <c r="C22" s="79"/>
      <c r="D22" s="63"/>
    </row>
    <row r="23" spans="1:8" ht="23.25" x14ac:dyDescent="0.35">
      <c r="A23" s="78" t="s">
        <v>23</v>
      </c>
      <c r="B23" s="78"/>
      <c r="C23" s="79"/>
      <c r="D23" s="61" t="s">
        <v>26</v>
      </c>
    </row>
    <row r="24" spans="1:8" ht="15" thickBot="1" x14ac:dyDescent="0.25"/>
    <row r="25" spans="1:8" ht="21" thickBot="1" x14ac:dyDescent="0.35">
      <c r="C25" s="64" t="str">
        <f>IF($D$23=Calculation!$H$1,Calculation!A4,IF($D$23=Calculation!$H$2,Calculation!A14,IF($D$23=Calculation!$H$3,Calculation!A25,0)))</f>
        <v>עלות</v>
      </c>
      <c r="D25" s="65">
        <f>IF($D$23=Calculation!$H$1,Calculation!B4,IF($D$23=Calculation!$H$2,Calculation!B14,IF($D$23=Calculation!$H$3,Calculation!B25,0)))</f>
        <v>0</v>
      </c>
      <c r="E25" s="66"/>
      <c r="F25" s="66"/>
      <c r="G25" s="66"/>
      <c r="H25" s="66"/>
    </row>
    <row r="26" spans="1:8" ht="20.25" x14ac:dyDescent="0.3">
      <c r="C26" s="66"/>
      <c r="D26" s="66"/>
      <c r="E26" s="66"/>
      <c r="F26" s="66"/>
      <c r="G26" s="66"/>
      <c r="H26" s="66"/>
    </row>
    <row r="27" spans="1:8" ht="20.25" x14ac:dyDescent="0.3">
      <c r="C27" s="67" t="str">
        <f>IF($D$23=Calculation!$H$1,Calculation!A6,IF($D$23=Calculation!$H$2,Calculation!A16,IF($D$23=Calculation!$H$3,Calculation!A27,0)))</f>
        <v>דירוג</v>
      </c>
      <c r="D27" s="68" t="str">
        <f>IF($D$23=Calculation!$H$1,Calculation!B6,IF($D$23=Calculation!$H$2,Calculation!B16,IF($D$23=Calculation!$H$3,Calculation!B27,0)))</f>
        <v>ברוטו לעובד</v>
      </c>
      <c r="E27" s="68" t="str">
        <f>IF($D$23=Calculation!$H$1,Calculation!C6,IF($D$23=Calculation!$H$2,Calculation!C16,IF($D$23=Calculation!$H$3,Calculation!C27,0)))</f>
        <v>עלות שכר כולל</v>
      </c>
      <c r="F27" s="68">
        <f>IF($D$23=Calculation!$H$1,Calculation!D6,IF($D$23=Calculation!$H$2,Calculation!D16,IF($D$23=Calculation!$H$3,Calculation!D27,0)))</f>
        <v>0</v>
      </c>
      <c r="G27" s="66"/>
      <c r="H27" s="66"/>
    </row>
    <row r="28" spans="1:8" ht="20.25" x14ac:dyDescent="0.3">
      <c r="C28" s="69" t="str">
        <f>IF($D$23=Calculation!$H$1,Calculation!A7,IF($D$23=Calculation!$H$2,Calculation!A17,IF($D$23=Calculation!$H$3,Calculation!A28,0)))</f>
        <v>דרגה</v>
      </c>
      <c r="D28" s="70" t="str">
        <f>IF($D$23=Calculation!$H$1,Calculation!B7,IF($D$23=Calculation!$H$2,Calculation!B17,IF($D$23=Calculation!$H$3,Calculation!B28,0)))</f>
        <v>כולל הבראה</v>
      </c>
      <c r="E28" s="70" t="str">
        <f>IF($D$23=Calculation!$H$1,Calculation!C7,IF($D$23=Calculation!$H$2,Calculation!C17,IF($D$23=Calculation!$H$3,Calculation!C28,0)))</f>
        <v xml:space="preserve"> פנסיה והשתלמות</v>
      </c>
      <c r="F28" s="70">
        <f>IF($D$23=Calculation!$H$1,Calculation!D7,IF($D$23=Calculation!$H$2,Calculation!D17,IF($D$23=Calculation!$H$3,Calculation!D28,0)))</f>
        <v>0</v>
      </c>
      <c r="G28" s="66"/>
      <c r="H28" s="66"/>
    </row>
    <row r="29" spans="1:8" ht="21" thickBot="1" x14ac:dyDescent="0.35">
      <c r="C29" s="71"/>
      <c r="D29" s="72" t="str">
        <f>IF($D$23=Calculation!$H$1,Calculation!B8,IF($D$23=Calculation!$H$2,Calculation!B18,IF($D$23=Calculation!$H$3,Calculation!B29,0)))</f>
        <v>ונסיעות</v>
      </c>
      <c r="E29" s="72"/>
      <c r="F29" s="72"/>
      <c r="G29" s="66"/>
      <c r="H29" s="66"/>
    </row>
    <row r="30" spans="1:8" ht="21" thickBot="1" x14ac:dyDescent="0.35">
      <c r="C30" s="71">
        <f>IF($D$23=Calculation!$H$1,Calculation!A9,IF($D$23=Calculation!$H$2,Calculation!A19,IF($D$23=Calculation!$H$3,Calculation!A30,0)))</f>
        <v>760931</v>
      </c>
      <c r="D30" s="73">
        <f>IF($D$23=Calculation!$H$1,Calculation!B9,IF($D$23=Calculation!$H$2,Calculation!B19,IF($D$23=Calculation!$H$3,Calculation!B30,0)))</f>
        <v>0</v>
      </c>
      <c r="E30" s="73">
        <f>IF($D$23=Calculation!$H$1,Calculation!C9,IF($D$23=Calculation!$H$2,Calculation!C19,IF($D$23=Calculation!$H$3,Calculation!C30,0)))</f>
        <v>0</v>
      </c>
      <c r="F30" s="74">
        <f>IF($D$23=Calculation!$H$1,Calculation!D9,IF($D$23=Calculation!$H$2,Calculation!D19,IF($D$23=Calculation!$H$3,Calculation!D30,0)))</f>
        <v>0</v>
      </c>
      <c r="G30" s="66"/>
      <c r="H30" s="66"/>
    </row>
    <row r="31" spans="1:8" ht="21" thickBot="1" x14ac:dyDescent="0.35">
      <c r="C31" s="64">
        <f>IF($D$23=Calculation!$H$1,Calculation!A10,IF($D$23=Calculation!$H$2,Calculation!A20,IF($D$23=Calculation!$H$3,Calculation!A31,0)))</f>
        <v>760931</v>
      </c>
      <c r="D31" s="75">
        <f>IF($D$23=Calculation!$H$1,Calculation!B10,IF($D$23=Calculation!$H$2,Calculation!B20,IF($D$23=Calculation!$H$3,Calculation!B31,0)))</f>
        <v>0</v>
      </c>
      <c r="E31" s="75">
        <f>IF($D$23=Calculation!$H$1,Calculation!C10,IF($D$23=Calculation!$H$2,Calculation!C20,IF($D$23=Calculation!$H$3,Calculation!C31,0)))</f>
        <v>0</v>
      </c>
      <c r="F31" s="76">
        <f>IF($D$23=Calculation!$H$1,Calculation!D10,IF($D$23=Calculation!$H$2,Calculation!D20,IF($D$23=Calculation!$H$3,Calculation!D31,0)))</f>
        <v>0</v>
      </c>
      <c r="G31" s="66"/>
      <c r="H31" s="66"/>
    </row>
  </sheetData>
  <sheetProtection algorithmName="SHA-512" hashValue="Y8avD6StfIsdoQ1MRJTJjktP1bjjHT3DHCpyfnIYByIowDE+ehNrKUijMCe+Kn7H2Kk5xGxgMFKBAcMo/m8MDw==" saltValue="7GEyBtiAVbMKa5mv42Kc4w==" spinCount="100000" sheet="1" objects="1" scenarios="1"/>
  <mergeCells count="24">
    <mergeCell ref="A11:H11"/>
    <mergeCell ref="A7:H7"/>
    <mergeCell ref="A13:H13"/>
    <mergeCell ref="A19:H19"/>
    <mergeCell ref="A15:H15"/>
    <mergeCell ref="A18:E18"/>
    <mergeCell ref="F18:H18"/>
    <mergeCell ref="A17:H17"/>
    <mergeCell ref="A21:C21"/>
    <mergeCell ref="A22:C22"/>
    <mergeCell ref="A23:C23"/>
    <mergeCell ref="A1:H1"/>
    <mergeCell ref="A2:H2"/>
    <mergeCell ref="A6:H6"/>
    <mergeCell ref="A8:H8"/>
    <mergeCell ref="A9:H9"/>
    <mergeCell ref="A12:H12"/>
    <mergeCell ref="A14:H14"/>
    <mergeCell ref="A16:H16"/>
    <mergeCell ref="A20:C20"/>
    <mergeCell ref="A3:H3"/>
    <mergeCell ref="B4:H4"/>
    <mergeCell ref="B5:H5"/>
    <mergeCell ref="A10:H10"/>
  </mergeCells>
  <dataValidations count="1">
    <dataValidation type="whole" allowBlank="1" showInputMessage="1" showErrorMessage="1" errorTitle="מגבלת היקף שעות" error="ניתן להזין עד ל- 40 שעות שבועיות ובמספרים שלמים" sqref="D20" xr:uid="{898EAA0F-F8D4-4FF6-B9DA-055BB0FE6984}">
      <formula1>0</formula1>
      <formula2>40</formula2>
    </dataValidation>
  </dataValidations>
  <hyperlinks>
    <hyperlink ref="F18:H18" r:id="rId1" display="במדור סגל אקדמי בכיר" xr:uid="{5B46B3FD-DEF7-4400-A307-E7687ED4EC8D}"/>
  </hyperlinks>
  <pageMargins left="0.70866141732283472" right="0.70866141732283472" top="0.74803149606299213" bottom="0.74803149606299213" header="0.31496062992125984" footer="0.31496062992125984"/>
  <pageSetup paperSize="9" scale="77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702D6A-605D-4865-93CC-38B4934047A5}">
          <x14:formula1>
            <xm:f>Calculation!$H$1:$H$3</xm:f>
          </x14:formula1>
          <xm:sqref>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36BC3-87A2-498F-9FA2-80976039F945}">
  <sheetPr codeName="גיליון6">
    <tabColor rgb="FFFFFF00"/>
    <pageSetUpPr fitToPage="1"/>
  </sheetPr>
  <dimension ref="A2:D17"/>
  <sheetViews>
    <sheetView rightToLeft="1" view="pageBreakPreview" zoomScale="130" zoomScaleNormal="130" zoomScaleSheetLayoutView="130" workbookViewId="0">
      <selection activeCell="C3" sqref="C3"/>
    </sheetView>
  </sheetViews>
  <sheetFormatPr defaultRowHeight="14.25" x14ac:dyDescent="0.2"/>
  <cols>
    <col min="1" max="1" width="13" customWidth="1"/>
    <col min="2" max="2" width="12.25" customWidth="1"/>
    <col min="3" max="3" width="29.875" customWidth="1"/>
    <col min="4" max="4" width="27" customWidth="1"/>
  </cols>
  <sheetData>
    <row r="2" spans="1:4" ht="18" x14ac:dyDescent="0.25">
      <c r="A2" s="88" t="s">
        <v>19</v>
      </c>
      <c r="B2" s="88"/>
      <c r="C2" s="41">
        <v>40</v>
      </c>
    </row>
    <row r="3" spans="1:4" ht="18" x14ac:dyDescent="0.25">
      <c r="A3" s="88" t="s">
        <v>20</v>
      </c>
      <c r="B3" s="88"/>
      <c r="C3" s="42">
        <f>C2/40</f>
        <v>1</v>
      </c>
    </row>
    <row r="4" spans="1:4" ht="18" x14ac:dyDescent="0.25">
      <c r="A4" s="46"/>
      <c r="B4" s="46" t="s">
        <v>21</v>
      </c>
      <c r="C4" s="43">
        <v>5000</v>
      </c>
    </row>
    <row r="5" spans="1:4" ht="18" x14ac:dyDescent="0.25">
      <c r="B5" s="46" t="s">
        <v>23</v>
      </c>
      <c r="C5" s="59" t="s">
        <v>25</v>
      </c>
    </row>
    <row r="7" spans="1:4" ht="15" thickBot="1" x14ac:dyDescent="0.25"/>
    <row r="8" spans="1:4" ht="15.75" thickBot="1" x14ac:dyDescent="0.3">
      <c r="A8" s="48" t="str">
        <f>IF($C$5=Calculation!$H$1,Calculation!A4,IF($C$5=Calculation!$H$2,Calculation!A14,IF($C$5=Calculation!$H$3,Calculation!A25,0)))</f>
        <v>עלות</v>
      </c>
      <c r="B8" s="49">
        <f>IF($C$5=Calculation!$H$1,Calculation!B4,IF($C$5=Calculation!$H$2,Calculation!B14,IF($C$5=Calculation!$H$3,Calculation!B25,0)))</f>
        <v>0</v>
      </c>
    </row>
    <row r="9" spans="1:4" ht="15" thickBot="1" x14ac:dyDescent="0.25"/>
    <row r="10" spans="1:4" ht="15" x14ac:dyDescent="0.25">
      <c r="A10" s="50" t="str">
        <f>IF($C$5=Calculation!$H$1,Calculation!A6,IF($C$5=Calculation!$H$2,Calculation!A16,IF($C$5=Calculation!$H$3,Calculation!A27,0)))</f>
        <v>דירוג</v>
      </c>
      <c r="B10" s="51" t="str">
        <f>IF($C$5=Calculation!$H$1,Calculation!B6,IF($C$5=Calculation!$H$2,Calculation!B16,IF($C$5=Calculation!$H$3,Calculation!B27,0)))</f>
        <v>ברוטו לעובד</v>
      </c>
      <c r="C10" s="51" t="str">
        <f>IF($C$5=Calculation!$H$1,Calculation!C6,IF($C$5=Calculation!$H$2,Calculation!C16,IF($C$5=Calculation!$H$3,Calculation!C27,0)))</f>
        <v>עלות שכר כולל</v>
      </c>
      <c r="D10" s="51">
        <f>IF($C$5=Calculation!$H$1,Calculation!D6,IF($C$5=Calculation!$H$2,Calculation!D16,IF($C$5=Calculation!$H$3,Calculation!D27,0)))</f>
        <v>0</v>
      </c>
    </row>
    <row r="11" spans="1:4" ht="15" x14ac:dyDescent="0.25">
      <c r="A11" s="52" t="str">
        <f>IF($C$5=Calculation!$H$1,Calculation!A7,IF($C$5=Calculation!$H$2,Calculation!A17,IF($C$5=Calculation!$H$3,Calculation!A28,0)))</f>
        <v>דרגה</v>
      </c>
      <c r="B11" s="53" t="str">
        <f>IF($C$5=Calculation!$H$1,Calculation!B7,IF($C$5=Calculation!$H$2,Calculation!B17,IF($C$5=Calculation!$H$3,Calculation!B28,0)))</f>
        <v>כולל הבראה</v>
      </c>
      <c r="C11" s="53" t="str">
        <f>IF($C$5=Calculation!$H$1,Calculation!C7,IF($C$5=Calculation!$H$2,Calculation!C17,IF($C$5=Calculation!$H$3,Calculation!C28,0)))</f>
        <v xml:space="preserve"> פנסיה/פ.חובה</v>
      </c>
      <c r="D11" s="53">
        <f>IF($C$5=Calculation!$H$1,Calculation!D7,IF($C$5=Calculation!$H$2,Calculation!D17,IF($C$5=Calculation!$H$3,Calculation!D28,0)))</f>
        <v>0</v>
      </c>
    </row>
    <row r="12" spans="1:4" ht="15.75" thickBot="1" x14ac:dyDescent="0.3">
      <c r="A12" s="54"/>
      <c r="B12" s="55" t="str">
        <f>IF($C$5=Calculation!$H$1,Calculation!B8,IF($C$5=Calculation!$H$2,Calculation!B18,IF($C$5=Calculation!$H$3,Calculation!B29,0)))</f>
        <v>ונסיעות</v>
      </c>
      <c r="C12" s="55"/>
      <c r="D12" s="55"/>
    </row>
    <row r="13" spans="1:4" x14ac:dyDescent="0.2">
      <c r="A13" s="56">
        <f>IF($C$5=Calculation!$H$1,Calculation!A9,IF($C$5=Calculation!$H$2,Calculation!A19,IF($C$5=Calculation!$H$3,Calculation!A30,0)))</f>
        <v>760931</v>
      </c>
      <c r="B13" s="56">
        <f>IF($C$5=Calculation!$H$1,Calculation!B9,IF($C$5=Calculation!$H$2,Calculation!B19,IF($C$5=Calculation!$H$3,Calculation!B30,0)))</f>
        <v>0</v>
      </c>
      <c r="C13" s="56">
        <f>IF($C$5=Calculation!$H$1,Calculation!C9,IF($C$5=Calculation!$H$2,Calculation!C19,IF($C$5=Calculation!$H$3,Calculation!C30,0)))</f>
        <v>0</v>
      </c>
      <c r="D13" s="56">
        <f>IF($C$5=Calculation!$H$1,Calculation!D9,IF($C$5=Calculation!$H$2,Calculation!D19,IF($C$5=Calculation!$H$3,Calculation!D30,0)))</f>
        <v>0</v>
      </c>
    </row>
    <row r="14" spans="1:4" x14ac:dyDescent="0.2">
      <c r="A14" s="57">
        <f>IF($C$5=Calculation!$H$1,Calculation!A10,IF($C$5=Calculation!$H$2,Calculation!A20,IF($C$5=Calculation!$H$3,Calculation!A31,0)))</f>
        <v>760931</v>
      </c>
      <c r="B14" s="57">
        <f>IF($C$5=Calculation!$H$1,Calculation!B10,IF($C$5=Calculation!$H$2,Calculation!B20,IF($C$5=Calculation!$H$3,Calculation!B31,0)))</f>
        <v>0</v>
      </c>
      <c r="C14" s="57">
        <f>IF($C$5=Calculation!$H$1,Calculation!C10,IF($C$5=Calculation!$H$2,Calculation!C20,IF($C$5=Calculation!$H$3,Calculation!C31,0)))</f>
        <v>0</v>
      </c>
      <c r="D14" s="57">
        <f>IF($C$5=Calculation!$H$1,Calculation!D10,IF($C$5=Calculation!$H$2,Calculation!D20,IF($C$5=Calculation!$H$3,Calculation!D31,0)))</f>
        <v>0</v>
      </c>
    </row>
    <row r="17" spans="1:3" ht="18.75" x14ac:dyDescent="0.3">
      <c r="A17" s="58"/>
      <c r="B17" s="39"/>
      <c r="C17" s="39"/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E75423-0162-4BAE-A1E3-91B1163D2E3D}">
          <x14:formula1>
            <xm:f>Calculation!$H$1:$H$3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7EDF-9D55-49C9-ADF8-445D3F2FD000}">
  <sheetPr codeName="גיליון3"/>
  <dimension ref="A1:H31"/>
  <sheetViews>
    <sheetView rightToLeft="1" workbookViewId="0">
      <selection activeCell="C2" sqref="C2"/>
    </sheetView>
  </sheetViews>
  <sheetFormatPr defaultRowHeight="14.25" x14ac:dyDescent="0.2"/>
  <cols>
    <col min="1" max="1" width="10.25" bestFit="1" customWidth="1"/>
    <col min="2" max="2" width="11.5" bestFit="1" customWidth="1"/>
    <col min="3" max="4" width="16.875" bestFit="1" customWidth="1"/>
  </cols>
  <sheetData>
    <row r="1" spans="1:8" ht="18" x14ac:dyDescent="0.25">
      <c r="A1" s="88" t="s">
        <v>15</v>
      </c>
      <c r="B1" s="88"/>
      <c r="C1" s="44">
        <f>Simulator!D20</f>
        <v>0</v>
      </c>
      <c r="H1" s="47" t="s">
        <v>24</v>
      </c>
    </row>
    <row r="2" spans="1:8" ht="18" x14ac:dyDescent="0.25">
      <c r="A2" s="88" t="s">
        <v>16</v>
      </c>
      <c r="B2" s="88"/>
      <c r="C2" s="31">
        <f>C1/40</f>
        <v>0</v>
      </c>
      <c r="H2" s="47" t="s">
        <v>25</v>
      </c>
    </row>
    <row r="3" spans="1:8" ht="15.75" thickBot="1" x14ac:dyDescent="0.25">
      <c r="H3" s="47" t="s">
        <v>26</v>
      </c>
    </row>
    <row r="4" spans="1:8" ht="19.5" thickBot="1" x14ac:dyDescent="0.35">
      <c r="A4" s="32" t="s">
        <v>17</v>
      </c>
      <c r="B4" s="33">
        <f>Simulator!$D$22</f>
        <v>0</v>
      </c>
    </row>
    <row r="5" spans="1:8" ht="15" thickBot="1" x14ac:dyDescent="0.25"/>
    <row r="6" spans="1:8" ht="18.75" x14ac:dyDescent="0.3">
      <c r="A6" s="1" t="s">
        <v>0</v>
      </c>
      <c r="B6" s="1" t="s">
        <v>1</v>
      </c>
      <c r="C6" s="1" t="s">
        <v>3</v>
      </c>
      <c r="D6" s="1" t="s">
        <v>3</v>
      </c>
    </row>
    <row r="7" spans="1:8" ht="18.75" x14ac:dyDescent="0.3">
      <c r="A7" s="3" t="s">
        <v>4</v>
      </c>
      <c r="B7" s="3" t="s">
        <v>6</v>
      </c>
      <c r="C7" s="3" t="s">
        <v>8</v>
      </c>
      <c r="D7" s="3" t="s">
        <v>9</v>
      </c>
    </row>
    <row r="8" spans="1:8" ht="18.75" x14ac:dyDescent="0.3">
      <c r="A8" s="3"/>
      <c r="B8" s="3" t="s">
        <v>10</v>
      </c>
      <c r="C8" s="5"/>
      <c r="D8" s="5"/>
    </row>
    <row r="9" spans="1:8" ht="18.75" x14ac:dyDescent="0.3">
      <c r="A9" s="34">
        <f>IF(_xlfn.XLOOKUP(B4,'Salary tables by scope'!$C$5:$C$297,'Salary tables by scope'!$A$5:$A$297,0,1,1)=0,"לא נמצא ערך קרוב",_xlfn.XLOOKUP(B4,'Salary tables by scope'!$C$5:$C$297,'Salary tables by scope'!$A$5:$A$297,0,1,1))</f>
        <v>760931</v>
      </c>
      <c r="B9" s="35">
        <f>_xlfn.XLOOKUP(A9,'Salary tables by scope'!$A$5:$A$297,'Salary tables by scope'!$C$5:$C$297)</f>
        <v>0</v>
      </c>
      <c r="C9" s="35">
        <f>_xlfn.XLOOKUP(A9,'Salary tables by scope'!$A$5:$A$297,'Salary tables by scope'!$E$5:$E$297)</f>
        <v>0</v>
      </c>
      <c r="D9" s="35">
        <f>_xlfn.XLOOKUP(A9,'Salary tables by scope'!$A$5:$A$297,'Salary tables by scope'!$F$5:$F$297)</f>
        <v>0</v>
      </c>
    </row>
    <row r="10" spans="1:8" ht="18.75" x14ac:dyDescent="0.3">
      <c r="A10" s="34">
        <f>IF(_xlfn.XLOOKUP(B4,'Salary tables by scope'!$C$5:$C$297,'Salary tables by scope'!$A$5:$A$297,0,-1,1)=0,"לא נמצא ערך קרוב",_xlfn.XLOOKUP(B4,'Salary tables by scope'!$C$5:$C$297,'Salary tables by scope'!$A$5:$A$297,0,-1,1))</f>
        <v>760931</v>
      </c>
      <c r="B10" s="35">
        <f>_xlfn.XLOOKUP(A10,'Salary tables by scope'!$A$5:$A$297,'Salary tables by scope'!$C$5:$C$297)</f>
        <v>0</v>
      </c>
      <c r="C10" s="35">
        <f>_xlfn.XLOOKUP(A10,'Salary tables by scope'!$A$5:$A$297,'Salary tables by scope'!$E$5:$E$297)</f>
        <v>0</v>
      </c>
      <c r="D10" s="35">
        <f>_xlfn.XLOOKUP(A10,'Salary tables by scope'!$A$5:$A$297,'Salary tables by scope'!$F$5:$F$297)</f>
        <v>0</v>
      </c>
    </row>
    <row r="13" spans="1:8" ht="15" thickBot="1" x14ac:dyDescent="0.25"/>
    <row r="14" spans="1:8" ht="19.5" thickBot="1" x14ac:dyDescent="0.35">
      <c r="A14" s="36" t="s">
        <v>18</v>
      </c>
      <c r="B14" s="33">
        <f>Simulator!$D$22</f>
        <v>0</v>
      </c>
    </row>
    <row r="15" spans="1:8" ht="15" thickBot="1" x14ac:dyDescent="0.25"/>
    <row r="16" spans="1:8" ht="18.75" x14ac:dyDescent="0.3">
      <c r="A16" s="1" t="s">
        <v>0</v>
      </c>
      <c r="B16" s="1" t="s">
        <v>1</v>
      </c>
      <c r="C16" s="1" t="s">
        <v>3</v>
      </c>
      <c r="D16" s="37"/>
    </row>
    <row r="17" spans="1:4" ht="18.75" x14ac:dyDescent="0.3">
      <c r="A17" s="3" t="s">
        <v>4</v>
      </c>
      <c r="B17" s="3" t="s">
        <v>6</v>
      </c>
      <c r="C17" s="3" t="s">
        <v>8</v>
      </c>
      <c r="D17" s="37"/>
    </row>
    <row r="18" spans="1:4" ht="18.75" x14ac:dyDescent="0.3">
      <c r="A18" s="3"/>
      <c r="B18" s="3" t="s">
        <v>10</v>
      </c>
      <c r="C18" s="5"/>
      <c r="D18" s="38"/>
    </row>
    <row r="19" spans="1:4" ht="18.75" x14ac:dyDescent="0.3">
      <c r="A19" s="34">
        <f>IF(_xlfn.XLOOKUP(B14,'Salary tables by scope'!$E$5:$E$297,'Salary tables by scope'!$A$5:$A$297,0,1,1)=0,"לא נמצא ערך קרוב",_xlfn.XLOOKUP(B14,'Salary tables by scope'!$E$5:$E$297,'Salary tables by scope'!$A$5:$A$297,0,1,1))</f>
        <v>760931</v>
      </c>
      <c r="B19" s="35">
        <f>_xlfn.XLOOKUP(A19,'Salary tables by scope'!$A$5:$A$297,'Salary tables by scope'!$C$5:$C$297)</f>
        <v>0</v>
      </c>
      <c r="C19" s="35">
        <f>_xlfn.XLOOKUP(A19,'Salary tables by scope'!$A$5:$A$297,'Salary tables by scope'!$E$5:$E$297)</f>
        <v>0</v>
      </c>
      <c r="D19" s="39"/>
    </row>
    <row r="20" spans="1:4" ht="18.75" x14ac:dyDescent="0.3">
      <c r="A20" s="34">
        <f>IF(_xlfn.XLOOKUP(B14,'Salary tables by scope'!$E$5:$E$297,'Salary tables by scope'!$A$5:$A$297,0,-1,1)=0,"לא נמצא ערך קרוב",_xlfn.XLOOKUP(B14,'Salary tables by scope'!$E$5:$E$297,'Salary tables by scope'!$A$5:$A$297,0,-1,1))</f>
        <v>760931</v>
      </c>
      <c r="B20" s="35">
        <f>_xlfn.XLOOKUP(A20,'Salary tables by scope'!$A$5:$A$297,'Salary tables by scope'!$C$5:$C$297)</f>
        <v>0</v>
      </c>
      <c r="C20" s="35">
        <f>_xlfn.XLOOKUP(A20,'Salary tables by scope'!$A$5:$A$297,'Salary tables by scope'!$E$5:$E$297)</f>
        <v>0</v>
      </c>
      <c r="D20" s="39"/>
    </row>
    <row r="24" spans="1:4" ht="15" thickBot="1" x14ac:dyDescent="0.25"/>
    <row r="25" spans="1:4" ht="19.5" thickBot="1" x14ac:dyDescent="0.35">
      <c r="A25" s="40" t="s">
        <v>18</v>
      </c>
      <c r="B25" s="33">
        <f>Simulator!$D$22</f>
        <v>0</v>
      </c>
    </row>
    <row r="26" spans="1:4" ht="15" thickBot="1" x14ac:dyDescent="0.25"/>
    <row r="27" spans="1:4" ht="18.75" x14ac:dyDescent="0.3">
      <c r="A27" s="1" t="s">
        <v>0</v>
      </c>
      <c r="B27" s="1" t="s">
        <v>1</v>
      </c>
      <c r="C27" s="1" t="s">
        <v>3</v>
      </c>
    </row>
    <row r="28" spans="1:4" ht="18.75" x14ac:dyDescent="0.3">
      <c r="A28" s="3" t="s">
        <v>4</v>
      </c>
      <c r="B28" s="3" t="s">
        <v>6</v>
      </c>
      <c r="C28" s="3" t="s">
        <v>9</v>
      </c>
    </row>
    <row r="29" spans="1:4" ht="18.75" x14ac:dyDescent="0.3">
      <c r="A29" s="3"/>
      <c r="B29" s="3" t="s">
        <v>10</v>
      </c>
      <c r="C29" s="5"/>
    </row>
    <row r="30" spans="1:4" ht="18.75" x14ac:dyDescent="0.3">
      <c r="A30" s="34">
        <f>IF(_xlfn.XLOOKUP(B25,'Salary tables by scope'!$F$5:$F$297,'Salary tables by scope'!$A$5:$A$297,0,1,1)=0,"לא נמצא ערך קרוב",_xlfn.XLOOKUP(B25,'Salary tables by scope'!$F$5:$F$297,'Salary tables by scope'!$A$5:$A$297,0,1,1))</f>
        <v>760931</v>
      </c>
      <c r="B30" s="35">
        <f>_xlfn.XLOOKUP(A30,'Salary tables by scope'!$A$5:$A$297,'Salary tables by scope'!$C$5:$C$297)</f>
        <v>0</v>
      </c>
      <c r="C30" s="35">
        <f>_xlfn.XLOOKUP(A30,'Salary tables by scope'!$A$5:$A$297,'Salary tables by scope'!$F$5:$F$297)</f>
        <v>0</v>
      </c>
    </row>
    <row r="31" spans="1:4" ht="18.75" x14ac:dyDescent="0.3">
      <c r="A31" s="34">
        <f>IF(_xlfn.XLOOKUP(B25,'Salary tables by scope'!$F$5:$F$297,'Salary tables by scope'!$A$5:$A$297,0,-1,1)=0,"לא נמצא ערך קרוב",_xlfn.XLOOKUP(B25,'Salary tables by scope'!$F$5:$F$297,'Salary tables by scope'!$A$5:$A$297,0,-1,1))</f>
        <v>760931</v>
      </c>
      <c r="B31" s="35">
        <f>_xlfn.XLOOKUP(A31,'Salary tables by scope'!$A$5:$A$297,'Salary tables by scope'!$C$5:$C$297)</f>
        <v>0</v>
      </c>
      <c r="C31" s="35">
        <f>_xlfn.XLOOKUP(A31,'Salary tables by scope'!$A$5:$A$297,'Salary tables by scope'!$F$5:$F$297)</f>
        <v>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EE76-0EE7-465F-902B-E13ECE89D67B}">
  <sheetPr codeName="גיליון4"/>
  <dimension ref="A1:F97"/>
  <sheetViews>
    <sheetView rightToLeft="1" workbookViewId="0">
      <selection activeCell="J13" sqref="J13"/>
    </sheetView>
  </sheetViews>
  <sheetFormatPr defaultRowHeight="14.25" x14ac:dyDescent="0.2"/>
  <cols>
    <col min="1" max="1" width="9.375" bestFit="1" customWidth="1"/>
    <col min="2" max="3" width="13.375" bestFit="1" customWidth="1"/>
    <col min="4" max="6" width="17.5" bestFit="1" customWidth="1"/>
  </cols>
  <sheetData>
    <row r="1" spans="1:6" ht="18.75" x14ac:dyDescent="0.3">
      <c r="A1" s="1" t="s">
        <v>0</v>
      </c>
      <c r="B1" s="1" t="s">
        <v>1</v>
      </c>
      <c r="C1" s="1" t="s">
        <v>1</v>
      </c>
      <c r="D1" s="1" t="s">
        <v>2</v>
      </c>
      <c r="E1" s="1" t="s">
        <v>3</v>
      </c>
      <c r="F1" s="1" t="s">
        <v>3</v>
      </c>
    </row>
    <row r="2" spans="1:6" ht="18.75" x14ac:dyDescent="0.3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</row>
    <row r="3" spans="1:6" ht="18.75" x14ac:dyDescent="0.3">
      <c r="A3" s="3"/>
      <c r="B3" s="3" t="s">
        <v>10</v>
      </c>
      <c r="C3" s="3" t="s">
        <v>10</v>
      </c>
      <c r="D3" s="5" t="s">
        <v>11</v>
      </c>
      <c r="E3" s="5" t="s">
        <v>12</v>
      </c>
      <c r="F3" s="5" t="s">
        <v>13</v>
      </c>
    </row>
    <row r="4" spans="1:6" ht="19.5" thickBot="1" x14ac:dyDescent="0.35">
      <c r="A4" s="6"/>
      <c r="B4" s="8"/>
      <c r="C4" s="8"/>
      <c r="D4" s="9" t="s">
        <v>14</v>
      </c>
      <c r="E4" s="9" t="s">
        <v>14</v>
      </c>
      <c r="F4" s="9" t="s">
        <v>14</v>
      </c>
    </row>
    <row r="5" spans="1:6" ht="18" x14ac:dyDescent="0.25">
      <c r="A5" s="10">
        <v>760931</v>
      </c>
      <c r="B5" s="45">
        <f>'Salary tables'!B5*Calculation!$C$2</f>
        <v>0</v>
      </c>
      <c r="C5" s="45">
        <f>'Salary tables'!C5*Calculation!$C$2</f>
        <v>0</v>
      </c>
      <c r="D5" s="45">
        <f>'Salary tables'!D5*Calculation!$C$2</f>
        <v>0</v>
      </c>
      <c r="E5" s="45">
        <f>'Salary tables'!E5*Calculation!$C$2</f>
        <v>0</v>
      </c>
      <c r="F5" s="45">
        <f>'Salary tables'!F5*Calculation!$C$2</f>
        <v>0</v>
      </c>
    </row>
    <row r="6" spans="1:6" ht="18" x14ac:dyDescent="0.25">
      <c r="A6" s="10">
        <v>761005</v>
      </c>
      <c r="B6" s="45">
        <f>'Salary tables'!B6*Calculation!$C$2</f>
        <v>0</v>
      </c>
      <c r="C6" s="45">
        <f>'Salary tables'!C6*Calculation!$C$2</f>
        <v>0</v>
      </c>
      <c r="D6" s="45">
        <f>'Salary tables'!D6*Calculation!$C$2</f>
        <v>0</v>
      </c>
      <c r="E6" s="45">
        <f>'Salary tables'!E6*Calculation!$C$2</f>
        <v>0</v>
      </c>
      <c r="F6" s="45">
        <f>'Salary tables'!F6*Calculation!$C$2</f>
        <v>0</v>
      </c>
    </row>
    <row r="7" spans="1:6" ht="18" x14ac:dyDescent="0.25">
      <c r="A7" s="10">
        <v>760930</v>
      </c>
      <c r="B7" s="45">
        <f>'Salary tables'!B7*Calculation!$C$2</f>
        <v>0</v>
      </c>
      <c r="C7" s="45">
        <f>'Salary tables'!C7*Calculation!$C$2</f>
        <v>0</v>
      </c>
      <c r="D7" s="45">
        <f>'Salary tables'!D7*Calculation!$C$2</f>
        <v>0</v>
      </c>
      <c r="E7" s="45">
        <f>'Salary tables'!E7*Calculation!$C$2</f>
        <v>0</v>
      </c>
      <c r="F7" s="45">
        <f>'Salary tables'!F7*Calculation!$C$2</f>
        <v>0</v>
      </c>
    </row>
    <row r="8" spans="1:6" ht="18" x14ac:dyDescent="0.25">
      <c r="A8" s="10">
        <v>761006</v>
      </c>
      <c r="B8" s="45">
        <f>'Salary tables'!B8*Calculation!$C$2</f>
        <v>0</v>
      </c>
      <c r="C8" s="45">
        <f>'Salary tables'!C8*Calculation!$C$2</f>
        <v>0</v>
      </c>
      <c r="D8" s="45">
        <f>'Salary tables'!D8*Calculation!$C$2</f>
        <v>0</v>
      </c>
      <c r="E8" s="45">
        <f>'Salary tables'!E8*Calculation!$C$2</f>
        <v>0</v>
      </c>
      <c r="F8" s="45">
        <f>'Salary tables'!F8*Calculation!$C$2</f>
        <v>0</v>
      </c>
    </row>
    <row r="9" spans="1:6" ht="18" x14ac:dyDescent="0.25">
      <c r="A9" s="10">
        <v>760934</v>
      </c>
      <c r="B9" s="45">
        <f>'Salary tables'!B9*Calculation!$C$2</f>
        <v>0</v>
      </c>
      <c r="C9" s="45">
        <f>'Salary tables'!C9*Calculation!$C$2</f>
        <v>0</v>
      </c>
      <c r="D9" s="45">
        <f>'Salary tables'!D9*Calculation!$C$2</f>
        <v>0</v>
      </c>
      <c r="E9" s="45">
        <f>'Salary tables'!E9*Calculation!$C$2</f>
        <v>0</v>
      </c>
      <c r="F9" s="45">
        <f>'Salary tables'!F9*Calculation!$C$2</f>
        <v>0</v>
      </c>
    </row>
    <row r="10" spans="1:6" ht="18" x14ac:dyDescent="0.25">
      <c r="A10" s="10">
        <v>761007</v>
      </c>
      <c r="B10" s="45">
        <f>'Salary tables'!B10*Calculation!$C$2</f>
        <v>0</v>
      </c>
      <c r="C10" s="45">
        <f>'Salary tables'!C10*Calculation!$C$2</f>
        <v>0</v>
      </c>
      <c r="D10" s="45">
        <f>'Salary tables'!D10*Calculation!$C$2</f>
        <v>0</v>
      </c>
      <c r="E10" s="45">
        <f>'Salary tables'!E10*Calculation!$C$2</f>
        <v>0</v>
      </c>
      <c r="F10" s="45">
        <f>'Salary tables'!F10*Calculation!$C$2</f>
        <v>0</v>
      </c>
    </row>
    <row r="11" spans="1:6" ht="18" x14ac:dyDescent="0.25">
      <c r="A11" s="10">
        <v>761010</v>
      </c>
      <c r="B11" s="45">
        <f>'Salary tables'!B11*Calculation!$C$2</f>
        <v>0</v>
      </c>
      <c r="C11" s="45">
        <f>'Salary tables'!C11*Calculation!$C$2</f>
        <v>0</v>
      </c>
      <c r="D11" s="45">
        <f>'Salary tables'!D11*Calculation!$C$2</f>
        <v>0</v>
      </c>
      <c r="E11" s="45">
        <f>'Salary tables'!E11*Calculation!$C$2</f>
        <v>0</v>
      </c>
      <c r="F11" s="45">
        <f>'Salary tables'!F11*Calculation!$C$2</f>
        <v>0</v>
      </c>
    </row>
    <row r="12" spans="1:6" ht="18" x14ac:dyDescent="0.25">
      <c r="A12" s="10">
        <v>760938</v>
      </c>
      <c r="B12" s="45">
        <f>'Salary tables'!B12*Calculation!$C$2</f>
        <v>0</v>
      </c>
      <c r="C12" s="45">
        <f>'Salary tables'!C12*Calculation!$C$2</f>
        <v>0</v>
      </c>
      <c r="D12" s="45">
        <f>'Salary tables'!D12*Calculation!$C$2</f>
        <v>0</v>
      </c>
      <c r="E12" s="45">
        <f>'Salary tables'!E12*Calculation!$C$2</f>
        <v>0</v>
      </c>
      <c r="F12" s="45">
        <f>'Salary tables'!F12*Calculation!$C$2</f>
        <v>0</v>
      </c>
    </row>
    <row r="13" spans="1:6" ht="18" x14ac:dyDescent="0.25">
      <c r="A13" s="10">
        <v>761011</v>
      </c>
      <c r="B13" s="45">
        <f>'Salary tables'!B13*Calculation!$C$2</f>
        <v>0</v>
      </c>
      <c r="C13" s="45">
        <f>'Salary tables'!C13*Calculation!$C$2</f>
        <v>0</v>
      </c>
      <c r="D13" s="45">
        <f>'Salary tables'!D13*Calculation!$C$2</f>
        <v>0</v>
      </c>
      <c r="E13" s="45">
        <f>'Salary tables'!E13*Calculation!$C$2</f>
        <v>0</v>
      </c>
      <c r="F13" s="45">
        <f>'Salary tables'!F13*Calculation!$C$2</f>
        <v>0</v>
      </c>
    </row>
    <row r="14" spans="1:6" ht="18.75" thickBot="1" x14ac:dyDescent="0.3">
      <c r="A14" s="14">
        <v>760940</v>
      </c>
      <c r="B14" s="45">
        <f>'Salary tables'!B14*Calculation!$C$2</f>
        <v>0</v>
      </c>
      <c r="C14" s="45">
        <f>'Salary tables'!C14*Calculation!$C$2</f>
        <v>0</v>
      </c>
      <c r="D14" s="45">
        <f>'Salary tables'!D14*Calculation!$C$2</f>
        <v>0</v>
      </c>
      <c r="E14" s="45">
        <f>'Salary tables'!E14*Calculation!$C$2</f>
        <v>0</v>
      </c>
      <c r="F14" s="45">
        <f>'Salary tables'!F14*Calculation!$C$2</f>
        <v>0</v>
      </c>
    </row>
    <row r="15" spans="1:6" ht="18" x14ac:dyDescent="0.25">
      <c r="A15" s="17">
        <v>761012</v>
      </c>
      <c r="B15" s="45">
        <f>'Salary tables'!B15*Calculation!$C$2</f>
        <v>0</v>
      </c>
      <c r="C15" s="45">
        <f>'Salary tables'!C15*Calculation!$C$2</f>
        <v>0</v>
      </c>
      <c r="D15" s="45">
        <f>'Salary tables'!D15*Calculation!$C$2</f>
        <v>0</v>
      </c>
      <c r="E15" s="45">
        <f>'Salary tables'!E15*Calculation!$C$2</f>
        <v>0</v>
      </c>
      <c r="F15" s="45">
        <f>'Salary tables'!F15*Calculation!$C$2</f>
        <v>0</v>
      </c>
    </row>
    <row r="16" spans="1:6" ht="18" x14ac:dyDescent="0.25">
      <c r="A16" s="10">
        <v>761013</v>
      </c>
      <c r="B16" s="45">
        <f>'Salary tables'!B16*Calculation!$C$2</f>
        <v>0</v>
      </c>
      <c r="C16" s="45">
        <f>'Salary tables'!C16*Calculation!$C$2</f>
        <v>0</v>
      </c>
      <c r="D16" s="45">
        <f>'Salary tables'!D16*Calculation!$C$2</f>
        <v>0</v>
      </c>
      <c r="E16" s="45">
        <f>'Salary tables'!E16*Calculation!$C$2</f>
        <v>0</v>
      </c>
      <c r="F16" s="45">
        <f>'Salary tables'!F16*Calculation!$C$2</f>
        <v>0</v>
      </c>
    </row>
    <row r="17" spans="1:6" ht="18" x14ac:dyDescent="0.25">
      <c r="A17" s="10">
        <v>761015</v>
      </c>
      <c r="B17" s="45">
        <f>'Salary tables'!B17*Calculation!$C$2</f>
        <v>0</v>
      </c>
      <c r="C17" s="45">
        <f>'Salary tables'!C17*Calculation!$C$2</f>
        <v>0</v>
      </c>
      <c r="D17" s="45">
        <f>'Salary tables'!D17*Calculation!$C$2</f>
        <v>0</v>
      </c>
      <c r="E17" s="45">
        <f>'Salary tables'!E17*Calculation!$C$2</f>
        <v>0</v>
      </c>
      <c r="F17" s="45">
        <f>'Salary tables'!F17*Calculation!$C$2</f>
        <v>0</v>
      </c>
    </row>
    <row r="18" spans="1:6" ht="18" x14ac:dyDescent="0.25">
      <c r="A18" s="10">
        <v>761016</v>
      </c>
      <c r="B18" s="45">
        <f>'Salary tables'!B18*Calculation!$C$2</f>
        <v>0</v>
      </c>
      <c r="C18" s="45">
        <f>'Salary tables'!C18*Calculation!$C$2</f>
        <v>0</v>
      </c>
      <c r="D18" s="45">
        <f>'Salary tables'!D18*Calculation!$C$2</f>
        <v>0</v>
      </c>
      <c r="E18" s="45">
        <f>'Salary tables'!E18*Calculation!$C$2</f>
        <v>0</v>
      </c>
      <c r="F18" s="45">
        <f>'Salary tables'!F18*Calculation!$C$2</f>
        <v>0</v>
      </c>
    </row>
    <row r="19" spans="1:6" ht="18" x14ac:dyDescent="0.25">
      <c r="A19" s="10">
        <v>761017</v>
      </c>
      <c r="B19" s="45">
        <f>'Salary tables'!B19*Calculation!$C$2</f>
        <v>0</v>
      </c>
      <c r="C19" s="45">
        <f>'Salary tables'!C19*Calculation!$C$2</f>
        <v>0</v>
      </c>
      <c r="D19" s="45">
        <f>'Salary tables'!D19*Calculation!$C$2</f>
        <v>0</v>
      </c>
      <c r="E19" s="45">
        <f>'Salary tables'!E19*Calculation!$C$2</f>
        <v>0</v>
      </c>
      <c r="F19" s="45">
        <f>'Salary tables'!F19*Calculation!$C$2</f>
        <v>0</v>
      </c>
    </row>
    <row r="20" spans="1:6" ht="18" x14ac:dyDescent="0.25">
      <c r="A20" s="10">
        <v>761018</v>
      </c>
      <c r="B20" s="45">
        <f>'Salary tables'!B20*Calculation!$C$2</f>
        <v>0</v>
      </c>
      <c r="C20" s="45">
        <f>'Salary tables'!C20*Calculation!$C$2</f>
        <v>0</v>
      </c>
      <c r="D20" s="45">
        <f>'Salary tables'!D20*Calculation!$C$2</f>
        <v>0</v>
      </c>
      <c r="E20" s="45">
        <f>'Salary tables'!E20*Calculation!$C$2</f>
        <v>0</v>
      </c>
      <c r="F20" s="45">
        <f>'Salary tables'!F20*Calculation!$C$2</f>
        <v>0</v>
      </c>
    </row>
    <row r="21" spans="1:6" ht="18" x14ac:dyDescent="0.25">
      <c r="A21" s="10">
        <v>761020</v>
      </c>
      <c r="B21" s="45">
        <f>'Salary tables'!B21*Calculation!$C$2</f>
        <v>0</v>
      </c>
      <c r="C21" s="45">
        <f>'Salary tables'!C21*Calculation!$C$2</f>
        <v>0</v>
      </c>
      <c r="D21" s="45">
        <f>'Salary tables'!D21*Calculation!$C$2</f>
        <v>0</v>
      </c>
      <c r="E21" s="45">
        <f>'Salary tables'!E21*Calculation!$C$2</f>
        <v>0</v>
      </c>
      <c r="F21" s="45">
        <f>'Salary tables'!F21*Calculation!$C$2</f>
        <v>0</v>
      </c>
    </row>
    <row r="22" spans="1:6" ht="18" x14ac:dyDescent="0.25">
      <c r="A22" s="10">
        <v>761021</v>
      </c>
      <c r="B22" s="45">
        <f>'Salary tables'!B22*Calculation!$C$2</f>
        <v>0</v>
      </c>
      <c r="C22" s="45">
        <f>'Salary tables'!C22*Calculation!$C$2</f>
        <v>0</v>
      </c>
      <c r="D22" s="45">
        <f>'Salary tables'!D22*Calculation!$C$2</f>
        <v>0</v>
      </c>
      <c r="E22" s="45">
        <f>'Salary tables'!E22*Calculation!$C$2</f>
        <v>0</v>
      </c>
      <c r="F22" s="45">
        <f>'Salary tables'!F22*Calculation!$C$2</f>
        <v>0</v>
      </c>
    </row>
    <row r="23" spans="1:6" ht="18" x14ac:dyDescent="0.25">
      <c r="A23" s="10">
        <v>761022</v>
      </c>
      <c r="B23" s="45">
        <f>'Salary tables'!B23*Calculation!$C$2</f>
        <v>0</v>
      </c>
      <c r="C23" s="45">
        <f>'Salary tables'!C23*Calculation!$C$2</f>
        <v>0</v>
      </c>
      <c r="D23" s="45">
        <f>'Salary tables'!D23*Calculation!$C$2</f>
        <v>0</v>
      </c>
      <c r="E23" s="45">
        <f>'Salary tables'!E23*Calculation!$C$2</f>
        <v>0</v>
      </c>
      <c r="F23" s="45">
        <f>'Salary tables'!F23*Calculation!$C$2</f>
        <v>0</v>
      </c>
    </row>
    <row r="24" spans="1:6" ht="18" x14ac:dyDescent="0.25">
      <c r="A24" s="10">
        <v>761023</v>
      </c>
      <c r="B24" s="45">
        <f>'Salary tables'!B24*Calculation!$C$2</f>
        <v>0</v>
      </c>
      <c r="C24" s="45">
        <f>'Salary tables'!C24*Calculation!$C$2</f>
        <v>0</v>
      </c>
      <c r="D24" s="45">
        <f>'Salary tables'!D24*Calculation!$C$2</f>
        <v>0</v>
      </c>
      <c r="E24" s="45">
        <f>'Salary tables'!E24*Calculation!$C$2</f>
        <v>0</v>
      </c>
      <c r="F24" s="45">
        <f>'Salary tables'!F24*Calculation!$C$2</f>
        <v>0</v>
      </c>
    </row>
    <row r="25" spans="1:6" ht="18.75" thickBot="1" x14ac:dyDescent="0.3">
      <c r="A25" s="21">
        <v>761024</v>
      </c>
      <c r="B25" s="45">
        <f>'Salary tables'!B25*Calculation!$C$2</f>
        <v>0</v>
      </c>
      <c r="C25" s="45">
        <f>'Salary tables'!C25*Calculation!$C$2</f>
        <v>0</v>
      </c>
      <c r="D25" s="45">
        <f>'Salary tables'!D25*Calculation!$C$2</f>
        <v>0</v>
      </c>
      <c r="E25" s="45">
        <f>'Salary tables'!E25*Calculation!$C$2</f>
        <v>0</v>
      </c>
      <c r="F25" s="45">
        <f>'Salary tables'!F25*Calculation!$C$2</f>
        <v>0</v>
      </c>
    </row>
    <row r="26" spans="1:6" ht="18.75" thickTop="1" x14ac:dyDescent="0.25">
      <c r="A26" s="17">
        <v>761025</v>
      </c>
      <c r="B26" s="45">
        <f>'Salary tables'!B26*Calculation!$C$2</f>
        <v>0</v>
      </c>
      <c r="C26" s="45">
        <f>'Salary tables'!C26*Calculation!$C$2</f>
        <v>0</v>
      </c>
      <c r="D26" s="45">
        <f>'Salary tables'!D26*Calculation!$C$2</f>
        <v>0</v>
      </c>
      <c r="E26" s="45">
        <f>'Salary tables'!E26*Calculation!$C$2</f>
        <v>0</v>
      </c>
      <c r="F26" s="45">
        <f>'Salary tables'!F26*Calculation!$C$2</f>
        <v>0</v>
      </c>
    </row>
    <row r="27" spans="1:6" ht="18" x14ac:dyDescent="0.25">
      <c r="A27" s="10">
        <v>761030</v>
      </c>
      <c r="B27" s="45">
        <f>'Salary tables'!B27*Calculation!$C$2</f>
        <v>0</v>
      </c>
      <c r="C27" s="45">
        <f>'Salary tables'!C27*Calculation!$C$2</f>
        <v>0</v>
      </c>
      <c r="D27" s="45">
        <f>'Salary tables'!D27*Calculation!$C$2</f>
        <v>0</v>
      </c>
      <c r="E27" s="45">
        <f>'Salary tables'!E27*Calculation!$C$2</f>
        <v>0</v>
      </c>
      <c r="F27" s="45">
        <f>'Salary tables'!F27*Calculation!$C$2</f>
        <v>0</v>
      </c>
    </row>
    <row r="28" spans="1:6" ht="18" x14ac:dyDescent="0.25">
      <c r="A28" s="10">
        <v>761031</v>
      </c>
      <c r="B28" s="45">
        <f>'Salary tables'!B28*Calculation!$C$2</f>
        <v>0</v>
      </c>
      <c r="C28" s="45">
        <f>'Salary tables'!C28*Calculation!$C$2</f>
        <v>0</v>
      </c>
      <c r="D28" s="45">
        <f>'Salary tables'!D28*Calculation!$C$2</f>
        <v>0</v>
      </c>
      <c r="E28" s="45">
        <f>'Salary tables'!E28*Calculation!$C$2</f>
        <v>0</v>
      </c>
      <c r="F28" s="45">
        <f>'Salary tables'!F28*Calculation!$C$2</f>
        <v>0</v>
      </c>
    </row>
    <row r="29" spans="1:6" ht="18" x14ac:dyDescent="0.25">
      <c r="A29" s="10">
        <v>761032</v>
      </c>
      <c r="B29" s="45">
        <f>'Salary tables'!B29*Calculation!$C$2</f>
        <v>0</v>
      </c>
      <c r="C29" s="45">
        <f>'Salary tables'!C29*Calculation!$C$2</f>
        <v>0</v>
      </c>
      <c r="D29" s="45">
        <f>'Salary tables'!D29*Calculation!$C$2</f>
        <v>0</v>
      </c>
      <c r="E29" s="45">
        <f>'Salary tables'!E29*Calculation!$C$2</f>
        <v>0</v>
      </c>
      <c r="F29" s="45">
        <f>'Salary tables'!F29*Calculation!$C$2</f>
        <v>0</v>
      </c>
    </row>
    <row r="30" spans="1:6" ht="18" x14ac:dyDescent="0.25">
      <c r="A30" s="10">
        <v>761033</v>
      </c>
      <c r="B30" s="45">
        <f>'Salary tables'!B30*Calculation!$C$2</f>
        <v>0</v>
      </c>
      <c r="C30" s="45">
        <f>'Salary tables'!C30*Calculation!$C$2</f>
        <v>0</v>
      </c>
      <c r="D30" s="45">
        <f>'Salary tables'!D30*Calculation!$C$2</f>
        <v>0</v>
      </c>
      <c r="E30" s="45">
        <f>'Salary tables'!E30*Calculation!$C$2</f>
        <v>0</v>
      </c>
      <c r="F30" s="45">
        <f>'Salary tables'!F30*Calculation!$C$2</f>
        <v>0</v>
      </c>
    </row>
    <row r="31" spans="1:6" ht="18" x14ac:dyDescent="0.25">
      <c r="A31" s="10">
        <v>761034</v>
      </c>
      <c r="B31" s="45">
        <f>'Salary tables'!B31*Calculation!$C$2</f>
        <v>0</v>
      </c>
      <c r="C31" s="45">
        <f>'Salary tables'!C31*Calculation!$C$2</f>
        <v>0</v>
      </c>
      <c r="D31" s="45">
        <f>'Salary tables'!D31*Calculation!$C$2</f>
        <v>0</v>
      </c>
      <c r="E31" s="45">
        <f>'Salary tables'!E31*Calculation!$C$2</f>
        <v>0</v>
      </c>
      <c r="F31" s="45">
        <f>'Salary tables'!F31*Calculation!$C$2</f>
        <v>0</v>
      </c>
    </row>
    <row r="32" spans="1:6" ht="18" x14ac:dyDescent="0.25">
      <c r="A32" s="10">
        <v>761035</v>
      </c>
      <c r="B32" s="45">
        <f>'Salary tables'!B32*Calculation!$C$2</f>
        <v>0</v>
      </c>
      <c r="C32" s="45">
        <f>'Salary tables'!C32*Calculation!$C$2</f>
        <v>0</v>
      </c>
      <c r="D32" s="45">
        <f>'Salary tables'!D32*Calculation!$C$2</f>
        <v>0</v>
      </c>
      <c r="E32" s="45">
        <f>'Salary tables'!E32*Calculation!$C$2</f>
        <v>0</v>
      </c>
      <c r="F32" s="45">
        <f>'Salary tables'!F32*Calculation!$C$2</f>
        <v>0</v>
      </c>
    </row>
    <row r="33" spans="1:6" ht="18" x14ac:dyDescent="0.25">
      <c r="A33" s="10">
        <v>761036</v>
      </c>
      <c r="B33" s="45">
        <f>'Salary tables'!B33*Calculation!$C$2</f>
        <v>0</v>
      </c>
      <c r="C33" s="45">
        <f>'Salary tables'!C33*Calculation!$C$2</f>
        <v>0</v>
      </c>
      <c r="D33" s="45">
        <f>'Salary tables'!D33*Calculation!$C$2</f>
        <v>0</v>
      </c>
      <c r="E33" s="45">
        <f>'Salary tables'!E33*Calculation!$C$2</f>
        <v>0</v>
      </c>
      <c r="F33" s="45">
        <f>'Salary tables'!F33*Calculation!$C$2</f>
        <v>0</v>
      </c>
    </row>
    <row r="34" spans="1:6" ht="18.75" thickBot="1" x14ac:dyDescent="0.3">
      <c r="A34" s="24">
        <v>761037</v>
      </c>
      <c r="B34" s="45">
        <f>'Salary tables'!B34*Calculation!$C$2</f>
        <v>0</v>
      </c>
      <c r="C34" s="45">
        <f>'Salary tables'!C34*Calculation!$C$2</f>
        <v>0</v>
      </c>
      <c r="D34" s="45">
        <f>'Salary tables'!D34*Calculation!$C$2</f>
        <v>0</v>
      </c>
      <c r="E34" s="45">
        <f>'Salary tables'!E34*Calculation!$C$2</f>
        <v>0</v>
      </c>
      <c r="F34" s="45">
        <f>'Salary tables'!F34*Calculation!$C$2</f>
        <v>0</v>
      </c>
    </row>
    <row r="35" spans="1:6" ht="18.75" thickTop="1" x14ac:dyDescent="0.25">
      <c r="A35" s="26">
        <v>761038</v>
      </c>
      <c r="B35" s="45">
        <f>'Salary tables'!B35*Calculation!$C$2</f>
        <v>0</v>
      </c>
      <c r="C35" s="45">
        <f>'Salary tables'!C35*Calculation!$C$2</f>
        <v>0</v>
      </c>
      <c r="D35" s="45">
        <f>'Salary tables'!D35*Calculation!$C$2</f>
        <v>0</v>
      </c>
      <c r="E35" s="45">
        <f>'Salary tables'!E35*Calculation!$C$2</f>
        <v>0</v>
      </c>
      <c r="F35" s="45">
        <f>'Salary tables'!F35*Calculation!$C$2</f>
        <v>0</v>
      </c>
    </row>
    <row r="36" spans="1:6" ht="18" x14ac:dyDescent="0.25">
      <c r="A36" s="10">
        <v>761039</v>
      </c>
      <c r="B36" s="45">
        <f>'Salary tables'!B36*Calculation!$C$2</f>
        <v>0</v>
      </c>
      <c r="C36" s="45">
        <f>'Salary tables'!C36*Calculation!$C$2</f>
        <v>0</v>
      </c>
      <c r="D36" s="45">
        <f>'Salary tables'!D36*Calculation!$C$2</f>
        <v>0</v>
      </c>
      <c r="E36" s="45">
        <f>'Salary tables'!E36*Calculation!$C$2</f>
        <v>0</v>
      </c>
      <c r="F36" s="45">
        <f>'Salary tables'!F36*Calculation!$C$2</f>
        <v>0</v>
      </c>
    </row>
    <row r="37" spans="1:6" ht="18" x14ac:dyDescent="0.25">
      <c r="A37" s="10">
        <v>761040</v>
      </c>
      <c r="B37" s="45">
        <f>'Salary tables'!B37*Calculation!$C$2</f>
        <v>0</v>
      </c>
      <c r="C37" s="45">
        <f>'Salary tables'!C37*Calculation!$C$2</f>
        <v>0</v>
      </c>
      <c r="D37" s="45">
        <f>'Salary tables'!D37*Calculation!$C$2</f>
        <v>0</v>
      </c>
      <c r="E37" s="45">
        <f>'Salary tables'!E37*Calculation!$C$2</f>
        <v>0</v>
      </c>
      <c r="F37" s="45">
        <f>'Salary tables'!F37*Calculation!$C$2</f>
        <v>0</v>
      </c>
    </row>
    <row r="38" spans="1:6" ht="18" x14ac:dyDescent="0.25">
      <c r="A38" s="10">
        <v>761041</v>
      </c>
      <c r="B38" s="45">
        <f>'Salary tables'!B38*Calculation!$C$2</f>
        <v>0</v>
      </c>
      <c r="C38" s="45">
        <f>'Salary tables'!C38*Calculation!$C$2</f>
        <v>0</v>
      </c>
      <c r="D38" s="45">
        <f>'Salary tables'!D38*Calculation!$C$2</f>
        <v>0</v>
      </c>
      <c r="E38" s="45">
        <f>'Salary tables'!E38*Calculation!$C$2</f>
        <v>0</v>
      </c>
      <c r="F38" s="45">
        <f>'Salary tables'!F38*Calculation!$C$2</f>
        <v>0</v>
      </c>
    </row>
    <row r="39" spans="1:6" ht="18" x14ac:dyDescent="0.25">
      <c r="A39" s="10">
        <v>761042</v>
      </c>
      <c r="B39" s="45">
        <f>'Salary tables'!B39*Calculation!$C$2</f>
        <v>0</v>
      </c>
      <c r="C39" s="45">
        <f>'Salary tables'!C39*Calculation!$C$2</f>
        <v>0</v>
      </c>
      <c r="D39" s="45">
        <f>'Salary tables'!D39*Calculation!$C$2</f>
        <v>0</v>
      </c>
      <c r="E39" s="45">
        <f>'Salary tables'!E39*Calculation!$C$2</f>
        <v>0</v>
      </c>
      <c r="F39" s="45">
        <f>'Salary tables'!F39*Calculation!$C$2</f>
        <v>0</v>
      </c>
    </row>
    <row r="40" spans="1:6" ht="18" x14ac:dyDescent="0.25">
      <c r="A40" s="10">
        <v>761043</v>
      </c>
      <c r="B40" s="45">
        <f>'Salary tables'!B40*Calculation!$C$2</f>
        <v>0</v>
      </c>
      <c r="C40" s="45">
        <f>'Salary tables'!C40*Calculation!$C$2</f>
        <v>0</v>
      </c>
      <c r="D40" s="45">
        <f>'Salary tables'!D40*Calculation!$C$2</f>
        <v>0</v>
      </c>
      <c r="E40" s="45">
        <f>'Salary tables'!E40*Calculation!$C$2</f>
        <v>0</v>
      </c>
      <c r="F40" s="45">
        <f>'Salary tables'!F40*Calculation!$C$2</f>
        <v>0</v>
      </c>
    </row>
    <row r="41" spans="1:6" ht="18" x14ac:dyDescent="0.25">
      <c r="A41" s="10">
        <v>761044</v>
      </c>
      <c r="B41" s="45">
        <f>'Salary tables'!B41*Calculation!$C$2</f>
        <v>0</v>
      </c>
      <c r="C41" s="45">
        <f>'Salary tables'!C41*Calculation!$C$2</f>
        <v>0</v>
      </c>
      <c r="D41" s="45">
        <f>'Salary tables'!D41*Calculation!$C$2</f>
        <v>0</v>
      </c>
      <c r="E41" s="45">
        <f>'Salary tables'!E41*Calculation!$C$2</f>
        <v>0</v>
      </c>
      <c r="F41" s="45">
        <f>'Salary tables'!F41*Calculation!$C$2</f>
        <v>0</v>
      </c>
    </row>
    <row r="42" spans="1:6" ht="18" x14ac:dyDescent="0.25">
      <c r="A42" s="10">
        <v>761045</v>
      </c>
      <c r="B42" s="45">
        <f>'Salary tables'!B42*Calculation!$C$2</f>
        <v>0</v>
      </c>
      <c r="C42" s="45">
        <f>'Salary tables'!C42*Calculation!$C$2</f>
        <v>0</v>
      </c>
      <c r="D42" s="45">
        <f>'Salary tables'!D42*Calculation!$C$2</f>
        <v>0</v>
      </c>
      <c r="E42" s="45">
        <f>'Salary tables'!E42*Calculation!$C$2</f>
        <v>0</v>
      </c>
      <c r="F42" s="45">
        <f>'Salary tables'!F42*Calculation!$C$2</f>
        <v>0</v>
      </c>
    </row>
    <row r="43" spans="1:6" ht="18.75" thickBot="1" x14ac:dyDescent="0.3">
      <c r="A43" s="14">
        <v>761046</v>
      </c>
      <c r="B43" s="45">
        <f>'Salary tables'!B43*Calculation!$C$2</f>
        <v>0</v>
      </c>
      <c r="C43" s="45">
        <f>'Salary tables'!C43*Calculation!$C$2</f>
        <v>0</v>
      </c>
      <c r="D43" s="45">
        <f>'Salary tables'!D43*Calculation!$C$2</f>
        <v>0</v>
      </c>
      <c r="E43" s="45">
        <f>'Salary tables'!E43*Calculation!$C$2</f>
        <v>0</v>
      </c>
      <c r="F43" s="45">
        <f>'Salary tables'!F43*Calculation!$C$2</f>
        <v>0</v>
      </c>
    </row>
    <row r="44" spans="1:6" ht="18" x14ac:dyDescent="0.25">
      <c r="A44" s="17">
        <v>761047</v>
      </c>
      <c r="B44" s="45">
        <f>'Salary tables'!B44*Calculation!$C$2</f>
        <v>0</v>
      </c>
      <c r="C44" s="45">
        <f>'Salary tables'!C44*Calculation!$C$2</f>
        <v>0</v>
      </c>
      <c r="D44" s="45">
        <f>'Salary tables'!D44*Calculation!$C$2</f>
        <v>0</v>
      </c>
      <c r="E44" s="45">
        <f>'Salary tables'!E44*Calculation!$C$2</f>
        <v>0</v>
      </c>
      <c r="F44" s="45">
        <f>'Salary tables'!F44*Calculation!$C$2</f>
        <v>0</v>
      </c>
    </row>
    <row r="45" spans="1:6" ht="18" x14ac:dyDescent="0.25">
      <c r="A45" s="10">
        <v>761048</v>
      </c>
      <c r="B45" s="45">
        <f>'Salary tables'!B45*Calculation!$C$2</f>
        <v>0</v>
      </c>
      <c r="C45" s="45">
        <f>'Salary tables'!C45*Calculation!$C$2</f>
        <v>0</v>
      </c>
      <c r="D45" s="45">
        <f>'Salary tables'!D45*Calculation!$C$2</f>
        <v>0</v>
      </c>
      <c r="E45" s="45">
        <f>'Salary tables'!E45*Calculation!$C$2</f>
        <v>0</v>
      </c>
      <c r="F45" s="45">
        <f>'Salary tables'!F45*Calculation!$C$2</f>
        <v>0</v>
      </c>
    </row>
    <row r="46" spans="1:6" ht="18" x14ac:dyDescent="0.25">
      <c r="A46" s="10">
        <v>761049</v>
      </c>
      <c r="B46" s="45">
        <f>'Salary tables'!B46*Calculation!$C$2</f>
        <v>0</v>
      </c>
      <c r="C46" s="45">
        <f>'Salary tables'!C46*Calculation!$C$2</f>
        <v>0</v>
      </c>
      <c r="D46" s="45">
        <f>'Salary tables'!D46*Calculation!$C$2</f>
        <v>0</v>
      </c>
      <c r="E46" s="45">
        <f>'Salary tables'!E46*Calculation!$C$2</f>
        <v>0</v>
      </c>
      <c r="F46" s="45">
        <f>'Salary tables'!F46*Calculation!$C$2</f>
        <v>0</v>
      </c>
    </row>
    <row r="47" spans="1:6" ht="18" x14ac:dyDescent="0.25">
      <c r="A47" s="10">
        <v>761059</v>
      </c>
      <c r="B47" s="45">
        <f>'Salary tables'!B47*Calculation!$C$2</f>
        <v>0</v>
      </c>
      <c r="C47" s="45">
        <f>'Salary tables'!C47*Calculation!$C$2</f>
        <v>0</v>
      </c>
      <c r="D47" s="45">
        <f>'Salary tables'!D47*Calculation!$C$2</f>
        <v>0</v>
      </c>
      <c r="E47" s="45">
        <f>'Salary tables'!E47*Calculation!$C$2</f>
        <v>0</v>
      </c>
      <c r="F47" s="45">
        <f>'Salary tables'!F47*Calculation!$C$2</f>
        <v>0</v>
      </c>
    </row>
    <row r="48" spans="1:6" ht="18" x14ac:dyDescent="0.25">
      <c r="A48" s="10">
        <v>761060</v>
      </c>
      <c r="B48" s="45">
        <f>'Salary tables'!B48*Calculation!$C$2</f>
        <v>0</v>
      </c>
      <c r="C48" s="45">
        <f>'Salary tables'!C48*Calculation!$C$2</f>
        <v>0</v>
      </c>
      <c r="D48" s="45">
        <f>'Salary tables'!D48*Calculation!$C$2</f>
        <v>0</v>
      </c>
      <c r="E48" s="45">
        <f>'Salary tables'!E48*Calculation!$C$2</f>
        <v>0</v>
      </c>
      <c r="F48" s="45">
        <f>'Salary tables'!F48*Calculation!$C$2</f>
        <v>0</v>
      </c>
    </row>
    <row r="49" spans="1:6" ht="18" x14ac:dyDescent="0.25">
      <c r="A49" s="10">
        <v>761061</v>
      </c>
      <c r="B49" s="45">
        <f>'Salary tables'!B49*Calculation!$C$2</f>
        <v>0</v>
      </c>
      <c r="C49" s="45">
        <f>'Salary tables'!C49*Calculation!$C$2</f>
        <v>0</v>
      </c>
      <c r="D49" s="45">
        <f>'Salary tables'!D49*Calculation!$C$2</f>
        <v>0</v>
      </c>
      <c r="E49" s="45">
        <f>'Salary tables'!E49*Calculation!$C$2</f>
        <v>0</v>
      </c>
      <c r="F49" s="45">
        <f>'Salary tables'!F49*Calculation!$C$2</f>
        <v>0</v>
      </c>
    </row>
    <row r="50" spans="1:6" ht="18" x14ac:dyDescent="0.25">
      <c r="A50" s="10">
        <v>761063</v>
      </c>
      <c r="B50" s="45">
        <f>'Salary tables'!B50*Calculation!$C$2</f>
        <v>0</v>
      </c>
      <c r="C50" s="45">
        <f>'Salary tables'!C50*Calculation!$C$2</f>
        <v>0</v>
      </c>
      <c r="D50" s="45">
        <f>'Salary tables'!D50*Calculation!$C$2</f>
        <v>0</v>
      </c>
      <c r="E50" s="45">
        <f>'Salary tables'!E50*Calculation!$C$2</f>
        <v>0</v>
      </c>
      <c r="F50" s="45">
        <f>'Salary tables'!F50*Calculation!$C$2</f>
        <v>0</v>
      </c>
    </row>
    <row r="51" spans="1:6" ht="18" x14ac:dyDescent="0.25">
      <c r="A51" s="10">
        <v>761064</v>
      </c>
      <c r="B51" s="45">
        <f>'Salary tables'!B51*Calculation!$C$2</f>
        <v>0</v>
      </c>
      <c r="C51" s="45">
        <f>'Salary tables'!C51*Calculation!$C$2</f>
        <v>0</v>
      </c>
      <c r="D51" s="45">
        <f>'Salary tables'!D51*Calculation!$C$2</f>
        <v>0</v>
      </c>
      <c r="E51" s="45">
        <f>'Salary tables'!E51*Calculation!$C$2</f>
        <v>0</v>
      </c>
      <c r="F51" s="45">
        <f>'Salary tables'!F51*Calculation!$C$2</f>
        <v>0</v>
      </c>
    </row>
    <row r="52" spans="1:6" ht="18" x14ac:dyDescent="0.25">
      <c r="A52" s="10">
        <v>761091</v>
      </c>
      <c r="B52" s="45">
        <f>'Salary tables'!B52*Calculation!$C$2</f>
        <v>0</v>
      </c>
      <c r="C52" s="45">
        <f>'Salary tables'!C52*Calculation!$C$2</f>
        <v>0</v>
      </c>
      <c r="D52" s="45">
        <f>'Salary tables'!D52*Calculation!$C$2</f>
        <v>0</v>
      </c>
      <c r="E52" s="45">
        <f>'Salary tables'!E52*Calculation!$C$2</f>
        <v>0</v>
      </c>
      <c r="F52" s="45">
        <f>'Salary tables'!F52*Calculation!$C$2</f>
        <v>0</v>
      </c>
    </row>
    <row r="53" spans="1:6" ht="18" x14ac:dyDescent="0.25">
      <c r="A53" s="10">
        <v>761065</v>
      </c>
      <c r="B53" s="45">
        <f>'Salary tables'!B53*Calculation!$C$2</f>
        <v>0</v>
      </c>
      <c r="C53" s="45">
        <f>'Salary tables'!C53*Calculation!$C$2</f>
        <v>0</v>
      </c>
      <c r="D53" s="45">
        <f>'Salary tables'!D53*Calculation!$C$2</f>
        <v>0</v>
      </c>
      <c r="E53" s="45">
        <f>'Salary tables'!E53*Calculation!$C$2</f>
        <v>0</v>
      </c>
      <c r="F53" s="45">
        <f>'Salary tables'!F53*Calculation!$C$2</f>
        <v>0</v>
      </c>
    </row>
    <row r="54" spans="1:6" ht="18" x14ac:dyDescent="0.25">
      <c r="A54" s="10">
        <v>761093</v>
      </c>
      <c r="B54" s="45">
        <f>'Salary tables'!B54*Calculation!$C$2</f>
        <v>0</v>
      </c>
      <c r="C54" s="45">
        <f>'Salary tables'!C54*Calculation!$C$2</f>
        <v>0</v>
      </c>
      <c r="D54" s="45">
        <f>'Salary tables'!D54*Calculation!$C$2</f>
        <v>0</v>
      </c>
      <c r="E54" s="45">
        <f>'Salary tables'!E54*Calculation!$C$2</f>
        <v>0</v>
      </c>
      <c r="F54" s="45">
        <f>'Salary tables'!F54*Calculation!$C$2</f>
        <v>0</v>
      </c>
    </row>
    <row r="55" spans="1:6" ht="18" x14ac:dyDescent="0.25">
      <c r="A55" s="10">
        <v>761069</v>
      </c>
      <c r="B55" s="45">
        <f>'Salary tables'!B55*Calculation!$C$2</f>
        <v>0</v>
      </c>
      <c r="C55" s="45">
        <f>'Salary tables'!C55*Calculation!$C$2</f>
        <v>0</v>
      </c>
      <c r="D55" s="45">
        <f>'Salary tables'!D55*Calculation!$C$2</f>
        <v>0</v>
      </c>
      <c r="E55" s="45">
        <f>'Salary tables'!E55*Calculation!$C$2</f>
        <v>0</v>
      </c>
      <c r="F55" s="45">
        <f>'Salary tables'!F55*Calculation!$C$2</f>
        <v>0</v>
      </c>
    </row>
    <row r="56" spans="1:6" ht="18" x14ac:dyDescent="0.25">
      <c r="A56" s="10">
        <v>761070</v>
      </c>
      <c r="B56" s="45">
        <f>'Salary tables'!B56*Calculation!$C$2</f>
        <v>0</v>
      </c>
      <c r="C56" s="45">
        <f>'Salary tables'!C56*Calculation!$C$2</f>
        <v>0</v>
      </c>
      <c r="D56" s="45">
        <f>'Salary tables'!D56*Calculation!$C$2</f>
        <v>0</v>
      </c>
      <c r="E56" s="45">
        <f>'Salary tables'!E56*Calculation!$C$2</f>
        <v>0</v>
      </c>
      <c r="F56" s="45">
        <f>'Salary tables'!F56*Calculation!$C$2</f>
        <v>0</v>
      </c>
    </row>
    <row r="57" spans="1:6" ht="18" x14ac:dyDescent="0.25">
      <c r="A57" s="10">
        <v>761073</v>
      </c>
      <c r="B57" s="45">
        <f>'Salary tables'!B57*Calculation!$C$2</f>
        <v>0</v>
      </c>
      <c r="C57" s="45">
        <f>'Salary tables'!C57*Calculation!$C$2</f>
        <v>0</v>
      </c>
      <c r="D57" s="45">
        <f>'Salary tables'!D57*Calculation!$C$2</f>
        <v>0</v>
      </c>
      <c r="E57" s="45">
        <f>'Salary tables'!E57*Calculation!$C$2</f>
        <v>0</v>
      </c>
      <c r="F57" s="45">
        <f>'Salary tables'!F57*Calculation!$C$2</f>
        <v>0</v>
      </c>
    </row>
    <row r="58" spans="1:6" ht="18" x14ac:dyDescent="0.25">
      <c r="A58" s="10">
        <v>761074</v>
      </c>
      <c r="B58" s="45">
        <f>'Salary tables'!B58*Calculation!$C$2</f>
        <v>0</v>
      </c>
      <c r="C58" s="45">
        <f>'Salary tables'!C58*Calculation!$C$2</f>
        <v>0</v>
      </c>
      <c r="D58" s="45">
        <f>'Salary tables'!D58*Calculation!$C$2</f>
        <v>0</v>
      </c>
      <c r="E58" s="45">
        <f>'Salary tables'!E58*Calculation!$C$2</f>
        <v>0</v>
      </c>
      <c r="F58" s="45">
        <f>'Salary tables'!F58*Calculation!$C$2</f>
        <v>0</v>
      </c>
    </row>
    <row r="59" spans="1:6" ht="18" x14ac:dyDescent="0.25">
      <c r="A59" s="10">
        <v>761075</v>
      </c>
      <c r="B59" s="45">
        <f>'Salary tables'!B59*Calculation!$C$2</f>
        <v>0</v>
      </c>
      <c r="C59" s="45">
        <f>'Salary tables'!C59*Calculation!$C$2</f>
        <v>0</v>
      </c>
      <c r="D59" s="45">
        <f>'Salary tables'!D59*Calculation!$C$2</f>
        <v>0</v>
      </c>
      <c r="E59" s="45">
        <f>'Salary tables'!E59*Calculation!$C$2</f>
        <v>0</v>
      </c>
      <c r="F59" s="45">
        <f>'Salary tables'!F59*Calculation!$C$2</f>
        <v>0</v>
      </c>
    </row>
    <row r="60" spans="1:6" ht="18" x14ac:dyDescent="0.25">
      <c r="A60" s="10">
        <v>761076</v>
      </c>
      <c r="B60" s="45">
        <f>'Salary tables'!B60*Calculation!$C$2</f>
        <v>0</v>
      </c>
      <c r="C60" s="45">
        <f>'Salary tables'!C60*Calculation!$C$2</f>
        <v>0</v>
      </c>
      <c r="D60" s="45">
        <f>'Salary tables'!D60*Calculation!$C$2</f>
        <v>0</v>
      </c>
      <c r="E60" s="45">
        <f>'Salary tables'!E60*Calculation!$C$2</f>
        <v>0</v>
      </c>
      <c r="F60" s="45">
        <f>'Salary tables'!F60*Calculation!$C$2</f>
        <v>0</v>
      </c>
    </row>
    <row r="61" spans="1:6" ht="18" x14ac:dyDescent="0.25">
      <c r="A61" s="10">
        <v>761077</v>
      </c>
      <c r="B61" s="45">
        <f>'Salary tables'!B61*Calculation!$C$2</f>
        <v>0</v>
      </c>
      <c r="C61" s="45">
        <f>'Salary tables'!C61*Calculation!$C$2</f>
        <v>0</v>
      </c>
      <c r="D61" s="45">
        <f>'Salary tables'!D61*Calculation!$C$2</f>
        <v>0</v>
      </c>
      <c r="E61" s="45">
        <f>'Salary tables'!E61*Calculation!$C$2</f>
        <v>0</v>
      </c>
      <c r="F61" s="45">
        <f>'Salary tables'!F61*Calculation!$C$2</f>
        <v>0</v>
      </c>
    </row>
    <row r="62" spans="1:6" ht="18" x14ac:dyDescent="0.25">
      <c r="A62" s="10">
        <v>761078</v>
      </c>
      <c r="B62" s="45">
        <f>'Salary tables'!B62*Calculation!$C$2</f>
        <v>0</v>
      </c>
      <c r="C62" s="45">
        <f>'Salary tables'!C62*Calculation!$C$2</f>
        <v>0</v>
      </c>
      <c r="D62" s="45">
        <f>'Salary tables'!D62*Calculation!$C$2</f>
        <v>0</v>
      </c>
      <c r="E62" s="45">
        <f>'Salary tables'!E62*Calculation!$C$2</f>
        <v>0</v>
      </c>
      <c r="F62" s="45">
        <f>'Salary tables'!F62*Calculation!$C$2</f>
        <v>0</v>
      </c>
    </row>
    <row r="63" spans="1:6" ht="18" x14ac:dyDescent="0.25">
      <c r="A63" s="10">
        <v>761079</v>
      </c>
      <c r="B63" s="45">
        <f>'Salary tables'!B63*Calculation!$C$2</f>
        <v>0</v>
      </c>
      <c r="C63" s="45">
        <f>'Salary tables'!C63*Calculation!$C$2</f>
        <v>0</v>
      </c>
      <c r="D63" s="45">
        <f>'Salary tables'!D63*Calculation!$C$2</f>
        <v>0</v>
      </c>
      <c r="E63" s="45">
        <f>'Salary tables'!E63*Calculation!$C$2</f>
        <v>0</v>
      </c>
      <c r="F63" s="45">
        <f>'Salary tables'!F63*Calculation!$C$2</f>
        <v>0</v>
      </c>
    </row>
    <row r="64" spans="1:6" ht="18" x14ac:dyDescent="0.25">
      <c r="A64" s="10">
        <v>761080</v>
      </c>
      <c r="B64" s="45">
        <f>'Salary tables'!B64*Calculation!$C$2</f>
        <v>0</v>
      </c>
      <c r="C64" s="45">
        <f>'Salary tables'!C64*Calculation!$C$2</f>
        <v>0</v>
      </c>
      <c r="D64" s="45">
        <f>'Salary tables'!D64*Calculation!$C$2</f>
        <v>0</v>
      </c>
      <c r="E64" s="45">
        <f>'Salary tables'!E64*Calculation!$C$2</f>
        <v>0</v>
      </c>
      <c r="F64" s="45">
        <f>'Salary tables'!F64*Calculation!$C$2</f>
        <v>0</v>
      </c>
    </row>
    <row r="65" spans="1:6" ht="18" x14ac:dyDescent="0.25">
      <c r="A65" s="10">
        <v>761081</v>
      </c>
      <c r="B65" s="45">
        <f>'Salary tables'!B65*Calculation!$C$2</f>
        <v>0</v>
      </c>
      <c r="C65" s="45">
        <f>'Salary tables'!C65*Calculation!$C$2</f>
        <v>0</v>
      </c>
      <c r="D65" s="45">
        <f>'Salary tables'!D65*Calculation!$C$2</f>
        <v>0</v>
      </c>
      <c r="E65" s="45">
        <f>'Salary tables'!E65*Calculation!$C$2</f>
        <v>0</v>
      </c>
      <c r="F65" s="45">
        <f>'Salary tables'!F65*Calculation!$C$2</f>
        <v>0</v>
      </c>
    </row>
    <row r="66" spans="1:6" ht="18" x14ac:dyDescent="0.25">
      <c r="A66" s="10">
        <v>761084</v>
      </c>
      <c r="B66" s="45">
        <f>'Salary tables'!B66*Calculation!$C$2</f>
        <v>0</v>
      </c>
      <c r="C66" s="45">
        <f>'Salary tables'!C66*Calculation!$C$2</f>
        <v>0</v>
      </c>
      <c r="D66" s="45">
        <f>'Salary tables'!D66*Calculation!$C$2</f>
        <v>0</v>
      </c>
      <c r="E66" s="45">
        <f>'Salary tables'!E66*Calculation!$C$2</f>
        <v>0</v>
      </c>
      <c r="F66" s="45">
        <f>'Salary tables'!F66*Calculation!$C$2</f>
        <v>0</v>
      </c>
    </row>
    <row r="67" spans="1:6" ht="18" x14ac:dyDescent="0.25">
      <c r="A67" s="10">
        <v>761094</v>
      </c>
      <c r="B67" s="45">
        <f>'Salary tables'!B67*Calculation!$C$2</f>
        <v>0</v>
      </c>
      <c r="C67" s="45">
        <f>'Salary tables'!C67*Calculation!$C$2</f>
        <v>0</v>
      </c>
      <c r="D67" s="45">
        <f>'Salary tables'!D67*Calculation!$C$2</f>
        <v>0</v>
      </c>
      <c r="E67" s="45">
        <f>'Salary tables'!E67*Calculation!$C$2</f>
        <v>0</v>
      </c>
      <c r="F67" s="45">
        <f>'Salary tables'!F67*Calculation!$C$2</f>
        <v>0</v>
      </c>
    </row>
    <row r="68" spans="1:6" ht="18" x14ac:dyDescent="0.25">
      <c r="A68" s="10">
        <v>761085</v>
      </c>
      <c r="B68" s="45">
        <f>'Salary tables'!B68*Calculation!$C$2</f>
        <v>0</v>
      </c>
      <c r="C68" s="45">
        <f>'Salary tables'!C68*Calculation!$C$2</f>
        <v>0</v>
      </c>
      <c r="D68" s="45">
        <f>'Salary tables'!D68*Calculation!$C$2</f>
        <v>0</v>
      </c>
      <c r="E68" s="45">
        <f>'Salary tables'!E68*Calculation!$C$2</f>
        <v>0</v>
      </c>
      <c r="F68" s="45">
        <f>'Salary tables'!F68*Calculation!$C$2</f>
        <v>0</v>
      </c>
    </row>
    <row r="69" spans="1:6" ht="18" x14ac:dyDescent="0.25">
      <c r="A69" s="10">
        <v>761086</v>
      </c>
      <c r="B69" s="45">
        <f>'Salary tables'!B69*Calculation!$C$2</f>
        <v>0</v>
      </c>
      <c r="C69" s="45">
        <f>'Salary tables'!C69*Calculation!$C$2</f>
        <v>0</v>
      </c>
      <c r="D69" s="45">
        <f>'Salary tables'!D69*Calculation!$C$2</f>
        <v>0</v>
      </c>
      <c r="E69" s="45">
        <f>'Salary tables'!E69*Calculation!$C$2</f>
        <v>0</v>
      </c>
      <c r="F69" s="45">
        <f>'Salary tables'!F69*Calculation!$C$2</f>
        <v>0</v>
      </c>
    </row>
    <row r="70" spans="1:6" ht="18" x14ac:dyDescent="0.25">
      <c r="A70" s="10">
        <v>761087</v>
      </c>
      <c r="B70" s="45">
        <f>'Salary tables'!B70*Calculation!$C$2</f>
        <v>0</v>
      </c>
      <c r="C70" s="45">
        <f>'Salary tables'!C70*Calculation!$C$2</f>
        <v>0</v>
      </c>
      <c r="D70" s="45">
        <f>'Salary tables'!D70*Calculation!$C$2</f>
        <v>0</v>
      </c>
      <c r="E70" s="45">
        <f>'Salary tables'!E70*Calculation!$C$2</f>
        <v>0</v>
      </c>
      <c r="F70" s="45">
        <f>'Salary tables'!F70*Calculation!$C$2</f>
        <v>0</v>
      </c>
    </row>
    <row r="71" spans="1:6" ht="18" x14ac:dyDescent="0.25">
      <c r="A71" s="10">
        <v>761097</v>
      </c>
      <c r="B71" s="45">
        <f>'Salary tables'!B71*Calculation!$C$2</f>
        <v>0</v>
      </c>
      <c r="C71" s="45">
        <f>'Salary tables'!C71*Calculation!$C$2</f>
        <v>0</v>
      </c>
      <c r="D71" s="45">
        <f>'Salary tables'!D71*Calculation!$C$2</f>
        <v>0</v>
      </c>
      <c r="E71" s="45">
        <f>'Salary tables'!E71*Calculation!$C$2</f>
        <v>0</v>
      </c>
      <c r="F71" s="45">
        <f>'Salary tables'!F71*Calculation!$C$2</f>
        <v>0</v>
      </c>
    </row>
    <row r="72" spans="1:6" ht="18" x14ac:dyDescent="0.25">
      <c r="A72" s="10">
        <v>761090</v>
      </c>
      <c r="B72" s="45">
        <f>'Salary tables'!B72*Calculation!$C$2</f>
        <v>0</v>
      </c>
      <c r="C72" s="45">
        <f>'Salary tables'!C72*Calculation!$C$2</f>
        <v>0</v>
      </c>
      <c r="D72" s="45">
        <f>'Salary tables'!D72*Calculation!$C$2</f>
        <v>0</v>
      </c>
      <c r="E72" s="45">
        <f>'Salary tables'!E72*Calculation!$C$2</f>
        <v>0</v>
      </c>
      <c r="F72" s="45">
        <f>'Salary tables'!F72*Calculation!$C$2</f>
        <v>0</v>
      </c>
    </row>
    <row r="73" spans="1:6" ht="18" x14ac:dyDescent="0.25">
      <c r="A73" s="10">
        <v>761098</v>
      </c>
      <c r="B73" s="45">
        <f>'Salary tables'!B73*Calculation!$C$2</f>
        <v>0</v>
      </c>
      <c r="C73" s="45">
        <f>'Salary tables'!C73*Calculation!$C$2</f>
        <v>0</v>
      </c>
      <c r="D73" s="45">
        <f>'Salary tables'!D73*Calculation!$C$2</f>
        <v>0</v>
      </c>
      <c r="E73" s="45">
        <f>'Salary tables'!E73*Calculation!$C$2</f>
        <v>0</v>
      </c>
      <c r="F73" s="45">
        <f>'Salary tables'!F73*Calculation!$C$2</f>
        <v>0</v>
      </c>
    </row>
    <row r="74" spans="1:6" ht="18" x14ac:dyDescent="0.25">
      <c r="A74" s="10">
        <v>761092</v>
      </c>
      <c r="B74" s="45">
        <f>'Salary tables'!B74*Calculation!$C$2</f>
        <v>0</v>
      </c>
      <c r="C74" s="45">
        <f>'Salary tables'!C74*Calculation!$C$2</f>
        <v>0</v>
      </c>
      <c r="D74" s="45">
        <f>'Salary tables'!D74*Calculation!$C$2</f>
        <v>0</v>
      </c>
      <c r="E74" s="45">
        <f>'Salary tables'!E74*Calculation!$C$2</f>
        <v>0</v>
      </c>
      <c r="F74" s="45">
        <f>'Salary tables'!F74*Calculation!$C$2</f>
        <v>0</v>
      </c>
    </row>
    <row r="75" spans="1:6" ht="18" x14ac:dyDescent="0.25">
      <c r="A75" s="10">
        <v>761095</v>
      </c>
      <c r="B75" s="45">
        <f>'Salary tables'!B75*Calculation!$C$2</f>
        <v>0</v>
      </c>
      <c r="C75" s="45">
        <f>'Salary tables'!C75*Calculation!$C$2</f>
        <v>0</v>
      </c>
      <c r="D75" s="45">
        <f>'Salary tables'!D75*Calculation!$C$2</f>
        <v>0</v>
      </c>
      <c r="E75" s="45">
        <f>'Salary tables'!E75*Calculation!$C$2</f>
        <v>0</v>
      </c>
      <c r="F75" s="45">
        <f>'Salary tables'!F75*Calculation!$C$2</f>
        <v>0</v>
      </c>
    </row>
    <row r="76" spans="1:6" ht="18" x14ac:dyDescent="0.25">
      <c r="A76" s="10">
        <v>761096</v>
      </c>
      <c r="B76" s="45">
        <f>'Salary tables'!B76*Calculation!$C$2</f>
        <v>0</v>
      </c>
      <c r="C76" s="45">
        <f>'Salary tables'!C76*Calculation!$C$2</f>
        <v>0</v>
      </c>
      <c r="D76" s="45">
        <f>'Salary tables'!D76*Calculation!$C$2</f>
        <v>0</v>
      </c>
      <c r="E76" s="45">
        <f>'Salary tables'!E76*Calculation!$C$2</f>
        <v>0</v>
      </c>
      <c r="F76" s="45">
        <f>'Salary tables'!F76*Calculation!$C$2</f>
        <v>0</v>
      </c>
    </row>
    <row r="77" spans="1:6" ht="18" x14ac:dyDescent="0.25">
      <c r="A77" s="10">
        <v>761105</v>
      </c>
      <c r="B77" s="45">
        <f>'Salary tables'!B77*Calculation!$C$2</f>
        <v>0</v>
      </c>
      <c r="C77" s="45">
        <f>'Salary tables'!C77*Calculation!$C$2</f>
        <v>0</v>
      </c>
      <c r="D77" s="45">
        <f>'Salary tables'!D77*Calculation!$C$2</f>
        <v>0</v>
      </c>
      <c r="E77" s="45">
        <f>'Salary tables'!E77*Calculation!$C$2</f>
        <v>0</v>
      </c>
      <c r="F77" s="45">
        <f>'Salary tables'!F77*Calculation!$C$2</f>
        <v>0</v>
      </c>
    </row>
    <row r="78" spans="1:6" ht="18" x14ac:dyDescent="0.25">
      <c r="A78" s="10">
        <v>761106</v>
      </c>
      <c r="B78" s="45">
        <f>'Salary tables'!B78*Calculation!$C$2</f>
        <v>0</v>
      </c>
      <c r="C78" s="45">
        <f>'Salary tables'!C78*Calculation!$C$2</f>
        <v>0</v>
      </c>
      <c r="D78" s="45">
        <f>'Salary tables'!D78*Calculation!$C$2</f>
        <v>0</v>
      </c>
      <c r="E78" s="45">
        <f>'Salary tables'!E78*Calculation!$C$2</f>
        <v>0</v>
      </c>
      <c r="F78" s="45">
        <f>'Salary tables'!F78*Calculation!$C$2</f>
        <v>0</v>
      </c>
    </row>
    <row r="79" spans="1:6" ht="18" x14ac:dyDescent="0.25">
      <c r="A79" s="10">
        <v>761107</v>
      </c>
      <c r="B79" s="45">
        <f>'Salary tables'!B79*Calculation!$C$2</f>
        <v>0</v>
      </c>
      <c r="C79" s="45">
        <f>'Salary tables'!C79*Calculation!$C$2</f>
        <v>0</v>
      </c>
      <c r="D79" s="45">
        <f>'Salary tables'!D79*Calculation!$C$2</f>
        <v>0</v>
      </c>
      <c r="E79" s="45">
        <f>'Salary tables'!E79*Calculation!$C$2</f>
        <v>0</v>
      </c>
      <c r="F79" s="45">
        <f>'Salary tables'!F79*Calculation!$C$2</f>
        <v>0</v>
      </c>
    </row>
    <row r="80" spans="1:6" ht="18" x14ac:dyDescent="0.25">
      <c r="A80" s="10">
        <v>761140</v>
      </c>
      <c r="B80" s="45">
        <f>'Salary tables'!B80*Calculation!$C$2</f>
        <v>0</v>
      </c>
      <c r="C80" s="45">
        <f>'Salary tables'!C80*Calculation!$C$2</f>
        <v>0</v>
      </c>
      <c r="D80" s="45">
        <f>'Salary tables'!D80*Calculation!$C$2</f>
        <v>0</v>
      </c>
      <c r="E80" s="45">
        <f>'Salary tables'!E80*Calculation!$C$2</f>
        <v>0</v>
      </c>
      <c r="F80" s="45">
        <f>'Salary tables'!F80*Calculation!$C$2</f>
        <v>0</v>
      </c>
    </row>
    <row r="81" spans="1:6" ht="18" x14ac:dyDescent="0.25">
      <c r="A81" s="10">
        <v>761141</v>
      </c>
      <c r="B81" s="45">
        <f>'Salary tables'!B81*Calculation!$C$2</f>
        <v>0</v>
      </c>
      <c r="C81" s="45">
        <f>'Salary tables'!C81*Calculation!$C$2</f>
        <v>0</v>
      </c>
      <c r="D81" s="45">
        <f>'Salary tables'!D81*Calculation!$C$2</f>
        <v>0</v>
      </c>
      <c r="E81" s="45">
        <f>'Salary tables'!E81*Calculation!$C$2</f>
        <v>0</v>
      </c>
      <c r="F81" s="45">
        <f>'Salary tables'!F81*Calculation!$C$2</f>
        <v>0</v>
      </c>
    </row>
    <row r="82" spans="1:6" ht="18" x14ac:dyDescent="0.25">
      <c r="A82" s="10">
        <v>761108</v>
      </c>
      <c r="B82" s="45">
        <f>'Salary tables'!B82*Calculation!$C$2</f>
        <v>0</v>
      </c>
      <c r="C82" s="45">
        <f>'Salary tables'!C82*Calculation!$C$2</f>
        <v>0</v>
      </c>
      <c r="D82" s="45">
        <f>'Salary tables'!D82*Calculation!$C$2</f>
        <v>0</v>
      </c>
      <c r="E82" s="45">
        <f>'Salary tables'!E82*Calculation!$C$2</f>
        <v>0</v>
      </c>
      <c r="F82" s="45">
        <f>'Salary tables'!F82*Calculation!$C$2</f>
        <v>0</v>
      </c>
    </row>
    <row r="83" spans="1:6" ht="18" x14ac:dyDescent="0.25">
      <c r="A83" s="10">
        <v>761150</v>
      </c>
      <c r="B83" s="45">
        <f>'Salary tables'!B83*Calculation!$C$2</f>
        <v>0</v>
      </c>
      <c r="C83" s="45">
        <f>'Salary tables'!C83*Calculation!$C$2</f>
        <v>0</v>
      </c>
      <c r="D83" s="45">
        <f>'Salary tables'!D83*Calculation!$C$2</f>
        <v>0</v>
      </c>
      <c r="E83" s="45">
        <f>'Salary tables'!E83*Calculation!$C$2</f>
        <v>0</v>
      </c>
      <c r="F83" s="45">
        <f>'Salary tables'!F83*Calculation!$C$2</f>
        <v>0</v>
      </c>
    </row>
    <row r="84" spans="1:6" ht="18" x14ac:dyDescent="0.25">
      <c r="A84" s="10">
        <v>761195</v>
      </c>
      <c r="B84" s="45">
        <f>'Salary tables'!B84*Calculation!$C$2</f>
        <v>0</v>
      </c>
      <c r="C84" s="45">
        <f>'Salary tables'!C84*Calculation!$C$2</f>
        <v>0</v>
      </c>
      <c r="D84" s="45">
        <f>'Salary tables'!D84*Calculation!$C$2</f>
        <v>0</v>
      </c>
      <c r="E84" s="45">
        <f>'Salary tables'!E84*Calculation!$C$2</f>
        <v>0</v>
      </c>
      <c r="F84" s="45">
        <f>'Salary tables'!F84*Calculation!$C$2</f>
        <v>0</v>
      </c>
    </row>
    <row r="85" spans="1:6" ht="18" x14ac:dyDescent="0.25">
      <c r="A85" s="10">
        <v>762813</v>
      </c>
      <c r="B85" s="45">
        <f>'Salary tables'!B85*Calculation!$C$2</f>
        <v>0</v>
      </c>
      <c r="C85" s="45">
        <f>'Salary tables'!C85*Calculation!$C$2</f>
        <v>0</v>
      </c>
      <c r="D85" s="45">
        <f>'Salary tables'!D85*Calculation!$C$2</f>
        <v>0</v>
      </c>
      <c r="E85" s="45">
        <f>'Salary tables'!E85*Calculation!$C$2</f>
        <v>0</v>
      </c>
      <c r="F85" s="45">
        <f>'Salary tables'!F85*Calculation!$C$2</f>
        <v>0</v>
      </c>
    </row>
    <row r="86" spans="1:6" ht="18" x14ac:dyDescent="0.25">
      <c r="A86" s="10">
        <v>762845</v>
      </c>
      <c r="B86" s="45">
        <f>'Salary tables'!B86*Calculation!$C$2</f>
        <v>0</v>
      </c>
      <c r="C86" s="45">
        <f>'Salary tables'!C86*Calculation!$C$2</f>
        <v>0</v>
      </c>
      <c r="D86" s="45">
        <f>'Salary tables'!D86*Calculation!$C$2</f>
        <v>0</v>
      </c>
      <c r="E86" s="45">
        <f>'Salary tables'!E86*Calculation!$C$2</f>
        <v>0</v>
      </c>
      <c r="F86" s="45">
        <f>'Salary tables'!F86*Calculation!$C$2</f>
        <v>0</v>
      </c>
    </row>
    <row r="87" spans="1:6" ht="18" x14ac:dyDescent="0.25">
      <c r="A87" s="10">
        <v>762926</v>
      </c>
      <c r="B87" s="45">
        <f>'Salary tables'!B87*Calculation!$C$2</f>
        <v>0</v>
      </c>
      <c r="C87" s="45">
        <f>'Salary tables'!C87*Calculation!$C$2</f>
        <v>0</v>
      </c>
      <c r="D87" s="45">
        <f>'Salary tables'!D87*Calculation!$C$2</f>
        <v>0</v>
      </c>
      <c r="E87" s="45">
        <f>'Salary tables'!E87*Calculation!$C$2</f>
        <v>0</v>
      </c>
      <c r="F87" s="45">
        <f>'Salary tables'!F87*Calculation!$C$2</f>
        <v>0</v>
      </c>
    </row>
    <row r="88" spans="1:6" ht="18" x14ac:dyDescent="0.25">
      <c r="A88" s="10">
        <v>763001</v>
      </c>
      <c r="B88" s="45">
        <f>'Salary tables'!B88*Calculation!$C$2</f>
        <v>0</v>
      </c>
      <c r="C88" s="45">
        <f>'Salary tables'!C88*Calculation!$C$2</f>
        <v>0</v>
      </c>
      <c r="D88" s="45">
        <f>'Salary tables'!D88*Calculation!$C$2</f>
        <v>0</v>
      </c>
      <c r="E88" s="45">
        <f>'Salary tables'!E88*Calculation!$C$2</f>
        <v>0</v>
      </c>
      <c r="F88" s="45">
        <f>'Salary tables'!F88*Calculation!$C$2</f>
        <v>0</v>
      </c>
    </row>
    <row r="89" spans="1:6" ht="18" x14ac:dyDescent="0.25">
      <c r="A89" s="10">
        <v>763207</v>
      </c>
      <c r="B89" s="45">
        <f>'Salary tables'!B89*Calculation!$C$2</f>
        <v>0</v>
      </c>
      <c r="C89" s="45">
        <f>'Salary tables'!C89*Calculation!$C$2</f>
        <v>0</v>
      </c>
      <c r="D89" s="45">
        <f>'Salary tables'!D89*Calculation!$C$2</f>
        <v>0</v>
      </c>
      <c r="E89" s="45">
        <f>'Salary tables'!E89*Calculation!$C$2</f>
        <v>0</v>
      </c>
      <c r="F89" s="45">
        <f>'Salary tables'!F89*Calculation!$C$2</f>
        <v>0</v>
      </c>
    </row>
    <row r="90" spans="1:6" ht="18" x14ac:dyDescent="0.25">
      <c r="A90" s="10">
        <v>763800</v>
      </c>
      <c r="B90" s="45">
        <f>'Salary tables'!B90*Calculation!$C$2</f>
        <v>0</v>
      </c>
      <c r="C90" s="45">
        <f>'Salary tables'!C90*Calculation!$C$2</f>
        <v>0</v>
      </c>
      <c r="D90" s="45">
        <f>'Salary tables'!D90*Calculation!$C$2</f>
        <v>0</v>
      </c>
      <c r="E90" s="45">
        <f>'Salary tables'!E90*Calculation!$C$2</f>
        <v>0</v>
      </c>
      <c r="F90" s="45">
        <f>'Salary tables'!F90*Calculation!$C$2</f>
        <v>0</v>
      </c>
    </row>
    <row r="91" spans="1:6" ht="18" x14ac:dyDescent="0.25">
      <c r="A91" s="10">
        <v>763950</v>
      </c>
      <c r="B91" s="45">
        <f>'Salary tables'!B91*Calculation!$C$2</f>
        <v>0</v>
      </c>
      <c r="C91" s="45">
        <f>'Salary tables'!C91*Calculation!$C$2</f>
        <v>0</v>
      </c>
      <c r="D91" s="45">
        <f>'Salary tables'!D91*Calculation!$C$2</f>
        <v>0</v>
      </c>
      <c r="E91" s="45">
        <f>'Salary tables'!E91*Calculation!$C$2</f>
        <v>0</v>
      </c>
      <c r="F91" s="45">
        <f>'Salary tables'!F91*Calculation!$C$2</f>
        <v>0</v>
      </c>
    </row>
    <row r="92" spans="1:6" ht="18" x14ac:dyDescent="0.25">
      <c r="A92" s="10">
        <v>764109</v>
      </c>
      <c r="B92" s="45">
        <f>'Salary tables'!B92*Calculation!$C$2</f>
        <v>0</v>
      </c>
      <c r="C92" s="45">
        <f>'Salary tables'!C92*Calculation!$C$2</f>
        <v>0</v>
      </c>
      <c r="D92" s="45">
        <f>'Salary tables'!D92*Calculation!$C$2</f>
        <v>0</v>
      </c>
      <c r="E92" s="45">
        <f>'Salary tables'!E92*Calculation!$C$2</f>
        <v>0</v>
      </c>
      <c r="F92" s="45">
        <f>'Salary tables'!F92*Calculation!$C$2</f>
        <v>0</v>
      </c>
    </row>
    <row r="93" spans="1:6" ht="18" x14ac:dyDescent="0.25">
      <c r="A93" s="24">
        <v>764520</v>
      </c>
      <c r="B93" s="45">
        <f>'Salary tables'!B93*Calculation!$C$2</f>
        <v>0</v>
      </c>
      <c r="C93" s="45">
        <f>'Salary tables'!C93*Calculation!$C$2</f>
        <v>0</v>
      </c>
      <c r="D93" s="45">
        <f>'Salary tables'!D93*Calculation!$C$2</f>
        <v>0</v>
      </c>
      <c r="E93" s="45">
        <f>'Salary tables'!E93*Calculation!$C$2</f>
        <v>0</v>
      </c>
      <c r="F93" s="45">
        <f>'Salary tables'!F93*Calculation!$C$2</f>
        <v>0</v>
      </c>
    </row>
    <row r="94" spans="1:6" ht="18" x14ac:dyDescent="0.25">
      <c r="A94" s="24">
        <v>764801</v>
      </c>
      <c r="B94" s="45">
        <f>'Salary tables'!B94*Calculation!$C$2</f>
        <v>0</v>
      </c>
      <c r="C94" s="45">
        <f>'Salary tables'!C94*Calculation!$C$2</f>
        <v>0</v>
      </c>
      <c r="D94" s="45">
        <f>'Salary tables'!D94*Calculation!$C$2</f>
        <v>0</v>
      </c>
      <c r="E94" s="45">
        <f>'Salary tables'!E94*Calculation!$C$2</f>
        <v>0</v>
      </c>
      <c r="F94" s="45">
        <f>'Salary tables'!F94*Calculation!$C$2</f>
        <v>0</v>
      </c>
    </row>
    <row r="95" spans="1:6" ht="18" x14ac:dyDescent="0.25">
      <c r="A95" s="24">
        <v>764800</v>
      </c>
      <c r="B95" s="45">
        <f>'Salary tables'!B95*Calculation!$C$2</f>
        <v>0</v>
      </c>
      <c r="C95" s="45">
        <f>'Salary tables'!C95*Calculation!$C$2</f>
        <v>0</v>
      </c>
      <c r="D95" s="45">
        <f>'Salary tables'!D95*Calculation!$C$2</f>
        <v>0</v>
      </c>
      <c r="E95" s="45">
        <f>'Salary tables'!E95*Calculation!$C$2</f>
        <v>0</v>
      </c>
      <c r="F95" s="45">
        <f>'Salary tables'!F95*Calculation!$C$2</f>
        <v>0</v>
      </c>
    </row>
    <row r="96" spans="1:6" ht="18" x14ac:dyDescent="0.25">
      <c r="A96" s="24">
        <v>765200</v>
      </c>
      <c r="B96" s="45">
        <f>'Salary tables'!B96*Calculation!$C$2</f>
        <v>0</v>
      </c>
      <c r="C96" s="45">
        <f>'Salary tables'!C96*Calculation!$C$2</f>
        <v>0</v>
      </c>
      <c r="D96" s="45">
        <f>'Salary tables'!D96*Calculation!$C$2</f>
        <v>0</v>
      </c>
      <c r="E96" s="45">
        <f>'Salary tables'!E96*Calculation!$C$2</f>
        <v>0</v>
      </c>
      <c r="F96" s="45">
        <f>'Salary tables'!F96*Calculation!$C$2</f>
        <v>0</v>
      </c>
    </row>
    <row r="97" spans="1:6" ht="18.75" thickBot="1" x14ac:dyDescent="0.3">
      <c r="A97" s="30">
        <v>765501</v>
      </c>
      <c r="B97" s="45">
        <f>'Salary tables'!B97*Calculation!$C$2</f>
        <v>0</v>
      </c>
      <c r="C97" s="45">
        <f>'Salary tables'!C97*Calculation!$C$2</f>
        <v>0</v>
      </c>
      <c r="D97" s="45">
        <f>'Salary tables'!D97*Calculation!$C$2</f>
        <v>0</v>
      </c>
      <c r="E97" s="45">
        <f>'Salary tables'!E97*Calculation!$C$2</f>
        <v>0</v>
      </c>
      <c r="F97" s="45">
        <f>'Salary tables'!F97*Calculation!$C$2</f>
        <v>0</v>
      </c>
    </row>
  </sheetData>
  <sheetProtection algorithmName="SHA-512" hashValue="JNILarbQZro+f0Krf1GCcEJo7catQH+wwNek7n4B9BImHflM/JWO8I6lCOtF8Naivb9IAN+YyT8o74Fy2y+9AQ==" saltValue="Pqts8RhuSnV5freOniJPV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F25EB-B107-477E-8CA5-6516D25DC13B}">
  <sheetPr codeName="גיליון5"/>
  <dimension ref="A1:F97"/>
  <sheetViews>
    <sheetView rightToLeft="1" workbookViewId="0">
      <selection activeCell="A87" sqref="A1:A1048576"/>
    </sheetView>
  </sheetViews>
  <sheetFormatPr defaultRowHeight="14.25" x14ac:dyDescent="0.2"/>
  <cols>
    <col min="1" max="1" width="9.375" bestFit="1" customWidth="1"/>
    <col min="2" max="3" width="12" bestFit="1" customWidth="1"/>
    <col min="4" max="6" width="17.375" bestFit="1" customWidth="1"/>
  </cols>
  <sheetData>
    <row r="1" spans="1:6" ht="18.75" x14ac:dyDescent="0.3">
      <c r="A1" s="1" t="s">
        <v>0</v>
      </c>
      <c r="B1" s="2" t="s">
        <v>1</v>
      </c>
      <c r="C1" s="1" t="s">
        <v>1</v>
      </c>
      <c r="D1" s="1" t="s">
        <v>2</v>
      </c>
      <c r="E1" s="1" t="s">
        <v>3</v>
      </c>
      <c r="F1" s="1" t="s">
        <v>3</v>
      </c>
    </row>
    <row r="2" spans="1:6" ht="18.75" x14ac:dyDescent="0.3">
      <c r="A2" s="3" t="s">
        <v>4</v>
      </c>
      <c r="B2" s="4" t="s">
        <v>5</v>
      </c>
      <c r="C2" s="3" t="s">
        <v>6</v>
      </c>
      <c r="D2" s="3" t="s">
        <v>7</v>
      </c>
      <c r="E2" s="3" t="s">
        <v>8</v>
      </c>
      <c r="F2" s="3" t="s">
        <v>9</v>
      </c>
    </row>
    <row r="3" spans="1:6" ht="18.75" x14ac:dyDescent="0.3">
      <c r="A3" s="3"/>
      <c r="B3" s="4" t="s">
        <v>10</v>
      </c>
      <c r="C3" s="3" t="s">
        <v>10</v>
      </c>
      <c r="D3" s="5" t="s">
        <v>11</v>
      </c>
      <c r="E3" s="5" t="s">
        <v>12</v>
      </c>
      <c r="F3" s="5" t="s">
        <v>13</v>
      </c>
    </row>
    <row r="4" spans="1:6" ht="19.5" thickBot="1" x14ac:dyDescent="0.35">
      <c r="A4" s="6"/>
      <c r="B4" s="7"/>
      <c r="C4" s="8"/>
      <c r="D4" s="9" t="s">
        <v>14</v>
      </c>
      <c r="E4" s="9" t="s">
        <v>14</v>
      </c>
      <c r="F4" s="9" t="s">
        <v>14</v>
      </c>
    </row>
    <row r="5" spans="1:6" ht="18" x14ac:dyDescent="0.25">
      <c r="A5" s="10">
        <v>760931</v>
      </c>
      <c r="B5" s="11">
        <v>6247.67</v>
      </c>
      <c r="C5" s="12">
        <f t="shared" ref="C5:C14" si="0">B5+149+220.5</f>
        <v>6617.17</v>
      </c>
      <c r="D5" s="12">
        <f t="shared" ref="D5:D63" si="1">C5*132.08%</f>
        <v>8739.9581360000011</v>
      </c>
      <c r="E5" s="12">
        <f t="shared" ref="E5:E63" si="2">C5*138.08%</f>
        <v>9136.9883360000003</v>
      </c>
      <c r="F5" s="13">
        <f t="shared" ref="F5:F63" si="3">C5*145.58%</f>
        <v>9633.2760860000017</v>
      </c>
    </row>
    <row r="6" spans="1:6" ht="18" x14ac:dyDescent="0.25">
      <c r="A6" s="10">
        <v>761005</v>
      </c>
      <c r="B6" s="11">
        <v>6498.78</v>
      </c>
      <c r="C6" s="12">
        <f t="shared" si="0"/>
        <v>6868.28</v>
      </c>
      <c r="D6" s="12">
        <f t="shared" si="1"/>
        <v>9071.624224000001</v>
      </c>
      <c r="E6" s="12">
        <f t="shared" si="2"/>
        <v>9483.7210240000004</v>
      </c>
      <c r="F6" s="13">
        <f t="shared" si="3"/>
        <v>9998.8420240000014</v>
      </c>
    </row>
    <row r="7" spans="1:6" ht="18" x14ac:dyDescent="0.25">
      <c r="A7" s="10">
        <v>760930</v>
      </c>
      <c r="B7" s="11">
        <v>6653.09</v>
      </c>
      <c r="C7" s="12">
        <f t="shared" si="0"/>
        <v>7022.59</v>
      </c>
      <c r="D7" s="12">
        <f t="shared" si="1"/>
        <v>9275.436872000002</v>
      </c>
      <c r="E7" s="12">
        <f t="shared" si="2"/>
        <v>9696.7922720000006</v>
      </c>
      <c r="F7" s="13">
        <f t="shared" si="3"/>
        <v>10223.486522000001</v>
      </c>
    </row>
    <row r="8" spans="1:6" ht="18" x14ac:dyDescent="0.25">
      <c r="A8" s="10">
        <v>761006</v>
      </c>
      <c r="B8" s="11">
        <v>6887.91</v>
      </c>
      <c r="C8" s="12">
        <f t="shared" si="0"/>
        <v>7257.41</v>
      </c>
      <c r="D8" s="12">
        <f t="shared" si="1"/>
        <v>9585.587128000001</v>
      </c>
      <c r="E8" s="12">
        <f t="shared" si="2"/>
        <v>10021.031728</v>
      </c>
      <c r="F8" s="13">
        <f t="shared" si="3"/>
        <v>10565.337478000001</v>
      </c>
    </row>
    <row r="9" spans="1:6" ht="18" x14ac:dyDescent="0.25">
      <c r="A9" s="10">
        <v>760934</v>
      </c>
      <c r="B9" s="11">
        <v>7062.51</v>
      </c>
      <c r="C9" s="12">
        <f t="shared" si="0"/>
        <v>7432.01</v>
      </c>
      <c r="D9" s="12">
        <f t="shared" si="1"/>
        <v>9816.198808000001</v>
      </c>
      <c r="E9" s="12">
        <f t="shared" si="2"/>
        <v>10262.119408</v>
      </c>
      <c r="F9" s="13">
        <f t="shared" si="3"/>
        <v>10819.520158000001</v>
      </c>
    </row>
    <row r="10" spans="1:6" ht="18" x14ac:dyDescent="0.25">
      <c r="A10" s="10">
        <v>761007</v>
      </c>
      <c r="B10" s="11">
        <v>7277.8</v>
      </c>
      <c r="C10" s="12">
        <f t="shared" si="0"/>
        <v>7647.3</v>
      </c>
      <c r="D10" s="12">
        <f t="shared" si="1"/>
        <v>10100.553840000002</v>
      </c>
      <c r="E10" s="12">
        <f t="shared" si="2"/>
        <v>10559.39184</v>
      </c>
      <c r="F10" s="13">
        <f t="shared" si="3"/>
        <v>11132.939340000003</v>
      </c>
    </row>
    <row r="11" spans="1:6" ht="18" x14ac:dyDescent="0.25">
      <c r="A11" s="10">
        <v>761010</v>
      </c>
      <c r="B11" s="11">
        <v>7389.4</v>
      </c>
      <c r="C11" s="12">
        <f t="shared" si="0"/>
        <v>7758.9</v>
      </c>
      <c r="D11" s="12">
        <f t="shared" si="1"/>
        <v>10247.955120000001</v>
      </c>
      <c r="E11" s="12">
        <f t="shared" si="2"/>
        <v>10713.48912</v>
      </c>
      <c r="F11" s="13">
        <f t="shared" si="3"/>
        <v>11295.406620000002</v>
      </c>
    </row>
    <row r="12" spans="1:6" ht="18" x14ac:dyDescent="0.25">
      <c r="A12" s="10">
        <v>760938</v>
      </c>
      <c r="B12" s="11">
        <v>7471.93</v>
      </c>
      <c r="C12" s="12">
        <f t="shared" si="0"/>
        <v>7841.43</v>
      </c>
      <c r="D12" s="12">
        <f t="shared" si="1"/>
        <v>10356.960744000002</v>
      </c>
      <c r="E12" s="12">
        <f t="shared" si="2"/>
        <v>10827.446544</v>
      </c>
      <c r="F12" s="13">
        <f t="shared" si="3"/>
        <v>11415.553794000001</v>
      </c>
    </row>
    <row r="13" spans="1:6" ht="18" x14ac:dyDescent="0.25">
      <c r="A13" s="10">
        <v>761011</v>
      </c>
      <c r="B13" s="11">
        <v>7621.06</v>
      </c>
      <c r="C13" s="12">
        <f t="shared" si="0"/>
        <v>7990.56</v>
      </c>
      <c r="D13" s="12">
        <f t="shared" si="1"/>
        <v>10553.931648000002</v>
      </c>
      <c r="E13" s="12">
        <f t="shared" si="2"/>
        <v>11033.365248</v>
      </c>
      <c r="F13" s="13">
        <f t="shared" si="3"/>
        <v>11632.657248000001</v>
      </c>
    </row>
    <row r="14" spans="1:6" ht="18.75" thickBot="1" x14ac:dyDescent="0.3">
      <c r="A14" s="14">
        <v>760940</v>
      </c>
      <c r="B14" s="15">
        <v>7676.64</v>
      </c>
      <c r="C14" s="12">
        <f t="shared" si="0"/>
        <v>8046.14</v>
      </c>
      <c r="D14" s="16">
        <f t="shared" si="1"/>
        <v>10627.341712000001</v>
      </c>
      <c r="E14" s="12">
        <f t="shared" si="2"/>
        <v>11110.110112</v>
      </c>
      <c r="F14" s="13">
        <f t="shared" si="3"/>
        <v>11713.570612000001</v>
      </c>
    </row>
    <row r="15" spans="1:6" ht="18.75" thickBot="1" x14ac:dyDescent="0.3">
      <c r="A15" s="17">
        <v>761012</v>
      </c>
      <c r="B15" s="18">
        <v>7876.95</v>
      </c>
      <c r="C15" s="19">
        <f t="shared" ref="C15:C80" si="4">B15+220.5+149</f>
        <v>8246.4500000000007</v>
      </c>
      <c r="D15" s="19">
        <f t="shared" si="1"/>
        <v>10891.911160000003</v>
      </c>
      <c r="E15" s="19">
        <f t="shared" si="2"/>
        <v>11386.698160000002</v>
      </c>
      <c r="F15" s="20">
        <f t="shared" si="3"/>
        <v>12005.181910000003</v>
      </c>
    </row>
    <row r="16" spans="1:6" ht="18.75" thickBot="1" x14ac:dyDescent="0.3">
      <c r="A16" s="10">
        <v>761013</v>
      </c>
      <c r="B16" s="11">
        <v>8157.85</v>
      </c>
      <c r="C16" s="19">
        <f t="shared" si="4"/>
        <v>8527.35</v>
      </c>
      <c r="D16" s="19">
        <f t="shared" si="1"/>
        <v>11262.923880000002</v>
      </c>
      <c r="E16" s="19">
        <f t="shared" si="2"/>
        <v>11774.56488</v>
      </c>
      <c r="F16" s="20">
        <f t="shared" si="3"/>
        <v>12414.116130000002</v>
      </c>
    </row>
    <row r="17" spans="1:6" ht="18.75" thickBot="1" x14ac:dyDescent="0.3">
      <c r="A17" s="10">
        <v>761015</v>
      </c>
      <c r="B17" s="11">
        <v>8403.67</v>
      </c>
      <c r="C17" s="19">
        <f t="shared" si="4"/>
        <v>8773.17</v>
      </c>
      <c r="D17" s="19">
        <f t="shared" si="1"/>
        <v>11587.602936000001</v>
      </c>
      <c r="E17" s="19">
        <f t="shared" si="2"/>
        <v>12113.993136000001</v>
      </c>
      <c r="F17" s="20">
        <f t="shared" si="3"/>
        <v>12771.980886000001</v>
      </c>
    </row>
    <row r="18" spans="1:6" ht="18.75" thickBot="1" x14ac:dyDescent="0.3">
      <c r="A18" s="10">
        <v>761016</v>
      </c>
      <c r="B18" s="11">
        <v>8520.23</v>
      </c>
      <c r="C18" s="19">
        <f t="shared" si="4"/>
        <v>8889.73</v>
      </c>
      <c r="D18" s="19">
        <f t="shared" si="1"/>
        <v>11741.555384000001</v>
      </c>
      <c r="E18" s="19">
        <f t="shared" si="2"/>
        <v>12274.939183999999</v>
      </c>
      <c r="F18" s="20">
        <f t="shared" si="3"/>
        <v>12941.668934000001</v>
      </c>
    </row>
    <row r="19" spans="1:6" ht="18.75" thickBot="1" x14ac:dyDescent="0.3">
      <c r="A19" s="10">
        <v>761017</v>
      </c>
      <c r="B19" s="11">
        <v>8629.93</v>
      </c>
      <c r="C19" s="19">
        <f t="shared" si="4"/>
        <v>8999.43</v>
      </c>
      <c r="D19" s="19">
        <f t="shared" si="1"/>
        <v>11886.447144000002</v>
      </c>
      <c r="E19" s="19">
        <f t="shared" si="2"/>
        <v>12426.412944000002</v>
      </c>
      <c r="F19" s="20">
        <f t="shared" si="3"/>
        <v>13101.370194000003</v>
      </c>
    </row>
    <row r="20" spans="1:6" ht="18.75" thickBot="1" x14ac:dyDescent="0.3">
      <c r="A20" s="10">
        <v>761018</v>
      </c>
      <c r="B20" s="11">
        <v>8820.23</v>
      </c>
      <c r="C20" s="19">
        <f t="shared" si="4"/>
        <v>9189.73</v>
      </c>
      <c r="D20" s="19">
        <f t="shared" si="1"/>
        <v>12137.795384000001</v>
      </c>
      <c r="E20" s="19">
        <f t="shared" si="2"/>
        <v>12689.179184000001</v>
      </c>
      <c r="F20" s="20">
        <f t="shared" si="3"/>
        <v>13378.408934000001</v>
      </c>
    </row>
    <row r="21" spans="1:6" ht="18.75" thickBot="1" x14ac:dyDescent="0.3">
      <c r="A21" s="10">
        <v>761020</v>
      </c>
      <c r="B21" s="11">
        <v>9103.67</v>
      </c>
      <c r="C21" s="19">
        <f t="shared" si="4"/>
        <v>9473.17</v>
      </c>
      <c r="D21" s="19">
        <f t="shared" si="1"/>
        <v>12512.162936000002</v>
      </c>
      <c r="E21" s="19">
        <f t="shared" si="2"/>
        <v>13080.553136</v>
      </c>
      <c r="F21" s="20">
        <f t="shared" si="3"/>
        <v>13791.040886000003</v>
      </c>
    </row>
    <row r="22" spans="1:6" ht="18.75" thickBot="1" x14ac:dyDescent="0.3">
      <c r="A22" s="10">
        <v>761021</v>
      </c>
      <c r="B22" s="11">
        <v>9320.23</v>
      </c>
      <c r="C22" s="19">
        <f t="shared" si="4"/>
        <v>9689.73</v>
      </c>
      <c r="D22" s="19">
        <f t="shared" si="1"/>
        <v>12798.195384000001</v>
      </c>
      <c r="E22" s="19">
        <f t="shared" si="2"/>
        <v>13379.579184</v>
      </c>
      <c r="F22" s="20">
        <f t="shared" si="3"/>
        <v>14106.308934000001</v>
      </c>
    </row>
    <row r="23" spans="1:6" ht="18.75" thickBot="1" x14ac:dyDescent="0.3">
      <c r="A23" s="10">
        <v>761022</v>
      </c>
      <c r="B23" s="11">
        <v>9520.23</v>
      </c>
      <c r="C23" s="19">
        <f t="shared" si="4"/>
        <v>9889.73</v>
      </c>
      <c r="D23" s="19">
        <f t="shared" si="1"/>
        <v>13062.355384000002</v>
      </c>
      <c r="E23" s="19">
        <f t="shared" si="2"/>
        <v>13655.739184</v>
      </c>
      <c r="F23" s="20">
        <f t="shared" si="3"/>
        <v>14397.468934000002</v>
      </c>
    </row>
    <row r="24" spans="1:6" ht="18.75" thickBot="1" x14ac:dyDescent="0.3">
      <c r="A24" s="10">
        <v>761023</v>
      </c>
      <c r="B24" s="11">
        <v>9720.23</v>
      </c>
      <c r="C24" s="19">
        <f t="shared" si="4"/>
        <v>10089.73</v>
      </c>
      <c r="D24" s="19">
        <f t="shared" si="1"/>
        <v>13326.515384000002</v>
      </c>
      <c r="E24" s="19">
        <f t="shared" si="2"/>
        <v>13931.899184</v>
      </c>
      <c r="F24" s="20">
        <f t="shared" si="3"/>
        <v>14688.628934000002</v>
      </c>
    </row>
    <row r="25" spans="1:6" ht="18.75" thickBot="1" x14ac:dyDescent="0.3">
      <c r="A25" s="21">
        <v>761024</v>
      </c>
      <c r="B25" s="22">
        <v>9870.23</v>
      </c>
      <c r="C25" s="19">
        <f t="shared" si="4"/>
        <v>10239.73</v>
      </c>
      <c r="D25" s="23">
        <f t="shared" si="1"/>
        <v>13524.635384000001</v>
      </c>
      <c r="E25" s="19">
        <f t="shared" si="2"/>
        <v>14139.019183999999</v>
      </c>
      <c r="F25" s="20">
        <f t="shared" si="3"/>
        <v>14906.998934000001</v>
      </c>
    </row>
    <row r="26" spans="1:6" ht="19.5" thickTop="1" thickBot="1" x14ac:dyDescent="0.3">
      <c r="A26" s="17">
        <v>761025</v>
      </c>
      <c r="B26" s="18">
        <v>10084.64</v>
      </c>
      <c r="C26" s="19">
        <f t="shared" si="4"/>
        <v>10454.14</v>
      </c>
      <c r="D26" s="19">
        <f t="shared" si="1"/>
        <v>13807.828112000001</v>
      </c>
      <c r="E26" s="19">
        <f t="shared" si="2"/>
        <v>14435.076512</v>
      </c>
      <c r="F26" s="20">
        <f t="shared" si="3"/>
        <v>15219.137012000001</v>
      </c>
    </row>
    <row r="27" spans="1:6" ht="18.75" thickBot="1" x14ac:dyDescent="0.3">
      <c r="A27" s="10">
        <v>761030</v>
      </c>
      <c r="B27" s="11">
        <v>10271.64</v>
      </c>
      <c r="C27" s="19">
        <f t="shared" si="4"/>
        <v>10641.14</v>
      </c>
      <c r="D27" s="19">
        <f t="shared" si="1"/>
        <v>14054.817712000002</v>
      </c>
      <c r="E27" s="19">
        <f t="shared" si="2"/>
        <v>14693.286112</v>
      </c>
      <c r="F27" s="20">
        <f t="shared" si="3"/>
        <v>15491.371612000001</v>
      </c>
    </row>
    <row r="28" spans="1:6" ht="18.75" thickBot="1" x14ac:dyDescent="0.3">
      <c r="A28" s="10">
        <v>761031</v>
      </c>
      <c r="B28" s="11">
        <v>10470.23</v>
      </c>
      <c r="C28" s="19">
        <f t="shared" si="4"/>
        <v>10839.73</v>
      </c>
      <c r="D28" s="19">
        <f t="shared" si="1"/>
        <v>14317.115384000002</v>
      </c>
      <c r="E28" s="19">
        <f t="shared" si="2"/>
        <v>14967.499184</v>
      </c>
      <c r="F28" s="20">
        <f t="shared" si="3"/>
        <v>15780.478934000002</v>
      </c>
    </row>
    <row r="29" spans="1:6" ht="18.75" thickBot="1" x14ac:dyDescent="0.3">
      <c r="A29" s="10">
        <v>761032</v>
      </c>
      <c r="B29" s="11">
        <v>10629.93</v>
      </c>
      <c r="C29" s="19">
        <f t="shared" si="4"/>
        <v>10999.43</v>
      </c>
      <c r="D29" s="19">
        <f t="shared" si="1"/>
        <v>14528.047144000002</v>
      </c>
      <c r="E29" s="19">
        <f t="shared" si="2"/>
        <v>15188.012944</v>
      </c>
      <c r="F29" s="20">
        <f t="shared" si="3"/>
        <v>16012.970194000003</v>
      </c>
    </row>
    <row r="30" spans="1:6" ht="18.75" thickBot="1" x14ac:dyDescent="0.3">
      <c r="A30" s="10">
        <v>761033</v>
      </c>
      <c r="B30" s="11">
        <v>10884.23</v>
      </c>
      <c r="C30" s="19">
        <f t="shared" si="4"/>
        <v>11253.73</v>
      </c>
      <c r="D30" s="19">
        <f t="shared" si="1"/>
        <v>14863.926584000001</v>
      </c>
      <c r="E30" s="19">
        <f t="shared" si="2"/>
        <v>15539.150384</v>
      </c>
      <c r="F30" s="20">
        <f t="shared" si="3"/>
        <v>16383.180134000002</v>
      </c>
    </row>
    <row r="31" spans="1:6" ht="18.75" thickBot="1" x14ac:dyDescent="0.3">
      <c r="A31" s="10">
        <v>761034</v>
      </c>
      <c r="B31" s="11">
        <v>11084.23</v>
      </c>
      <c r="C31" s="19">
        <f t="shared" si="4"/>
        <v>11453.73</v>
      </c>
      <c r="D31" s="19">
        <f t="shared" si="1"/>
        <v>15128.086584000002</v>
      </c>
      <c r="E31" s="19">
        <f t="shared" si="2"/>
        <v>15815.310384</v>
      </c>
      <c r="F31" s="20">
        <f t="shared" si="3"/>
        <v>16674.340134000002</v>
      </c>
    </row>
    <row r="32" spans="1:6" ht="18.75" thickBot="1" x14ac:dyDescent="0.3">
      <c r="A32" s="10">
        <v>761035</v>
      </c>
      <c r="B32" s="11">
        <v>11184.23</v>
      </c>
      <c r="C32" s="19">
        <f t="shared" si="4"/>
        <v>11553.73</v>
      </c>
      <c r="D32" s="19">
        <f t="shared" si="1"/>
        <v>15260.166584000002</v>
      </c>
      <c r="E32" s="19">
        <f t="shared" si="2"/>
        <v>15953.390384</v>
      </c>
      <c r="F32" s="20">
        <f t="shared" si="3"/>
        <v>16819.920134</v>
      </c>
    </row>
    <row r="33" spans="1:6" ht="18.75" thickBot="1" x14ac:dyDescent="0.3">
      <c r="A33" s="10">
        <v>761036</v>
      </c>
      <c r="B33" s="11">
        <v>11384.23</v>
      </c>
      <c r="C33" s="19">
        <f t="shared" si="4"/>
        <v>11753.73</v>
      </c>
      <c r="D33" s="19">
        <f t="shared" si="1"/>
        <v>15524.326584000002</v>
      </c>
      <c r="E33" s="19">
        <f t="shared" si="2"/>
        <v>16229.550384</v>
      </c>
      <c r="F33" s="20">
        <f t="shared" si="3"/>
        <v>17111.080134000003</v>
      </c>
    </row>
    <row r="34" spans="1:6" ht="18.75" thickBot="1" x14ac:dyDescent="0.3">
      <c r="A34" s="24">
        <v>761037</v>
      </c>
      <c r="B34" s="25">
        <v>11584.23</v>
      </c>
      <c r="C34" s="19">
        <f t="shared" si="4"/>
        <v>11953.73</v>
      </c>
      <c r="D34" s="23">
        <f t="shared" si="1"/>
        <v>15788.486584000002</v>
      </c>
      <c r="E34" s="19">
        <f t="shared" si="2"/>
        <v>16505.710383999998</v>
      </c>
      <c r="F34" s="20">
        <f t="shared" si="3"/>
        <v>17402.240134000003</v>
      </c>
    </row>
    <row r="35" spans="1:6" ht="19.5" thickTop="1" thickBot="1" x14ac:dyDescent="0.3">
      <c r="A35" s="26">
        <v>761038</v>
      </c>
      <c r="B35" s="27">
        <v>11784.23</v>
      </c>
      <c r="C35" s="19">
        <f t="shared" si="4"/>
        <v>12153.73</v>
      </c>
      <c r="D35" s="19">
        <f t="shared" si="1"/>
        <v>16052.646584000002</v>
      </c>
      <c r="E35" s="19">
        <f t="shared" si="2"/>
        <v>16781.870383999998</v>
      </c>
      <c r="F35" s="20">
        <f t="shared" si="3"/>
        <v>17693.400134000003</v>
      </c>
    </row>
    <row r="36" spans="1:6" ht="18.75" thickBot="1" x14ac:dyDescent="0.3">
      <c r="A36" s="10">
        <v>761039</v>
      </c>
      <c r="B36" s="11">
        <v>11984.23</v>
      </c>
      <c r="C36" s="19">
        <f t="shared" si="4"/>
        <v>12353.73</v>
      </c>
      <c r="D36" s="19">
        <f t="shared" si="1"/>
        <v>16316.806584000002</v>
      </c>
      <c r="E36" s="19">
        <f t="shared" si="2"/>
        <v>17058.030384000002</v>
      </c>
      <c r="F36" s="20">
        <f t="shared" si="3"/>
        <v>17984.560134000003</v>
      </c>
    </row>
    <row r="37" spans="1:6" ht="18.75" thickBot="1" x14ac:dyDescent="0.3">
      <c r="A37" s="10">
        <v>761040</v>
      </c>
      <c r="B37" s="11">
        <v>12245</v>
      </c>
      <c r="C37" s="19">
        <f t="shared" si="4"/>
        <v>12614.5</v>
      </c>
      <c r="D37" s="19">
        <f t="shared" si="1"/>
        <v>16661.231600000003</v>
      </c>
      <c r="E37" s="19">
        <f t="shared" si="2"/>
        <v>17418.101600000002</v>
      </c>
      <c r="F37" s="20">
        <f t="shared" si="3"/>
        <v>18364.189100000003</v>
      </c>
    </row>
    <row r="38" spans="1:6" ht="18.75" thickBot="1" x14ac:dyDescent="0.3">
      <c r="A38" s="10">
        <v>761041</v>
      </c>
      <c r="B38" s="11">
        <v>12384.23</v>
      </c>
      <c r="C38" s="19">
        <f t="shared" si="4"/>
        <v>12753.73</v>
      </c>
      <c r="D38" s="19">
        <f t="shared" si="1"/>
        <v>16845.126584000001</v>
      </c>
      <c r="E38" s="19">
        <f t="shared" si="2"/>
        <v>17610.350384000001</v>
      </c>
      <c r="F38" s="20">
        <f t="shared" si="3"/>
        <v>18566.880134000003</v>
      </c>
    </row>
    <row r="39" spans="1:6" ht="18.75" thickBot="1" x14ac:dyDescent="0.3">
      <c r="A39" s="10">
        <v>761042</v>
      </c>
      <c r="B39" s="11">
        <v>12584.23</v>
      </c>
      <c r="C39" s="19">
        <f t="shared" si="4"/>
        <v>12953.73</v>
      </c>
      <c r="D39" s="19">
        <f t="shared" si="1"/>
        <v>17109.286584000001</v>
      </c>
      <c r="E39" s="19">
        <f t="shared" si="2"/>
        <v>17886.510384000001</v>
      </c>
      <c r="F39" s="20">
        <f t="shared" si="3"/>
        <v>18858.040134000003</v>
      </c>
    </row>
    <row r="40" spans="1:6" ht="18.75" thickBot="1" x14ac:dyDescent="0.3">
      <c r="A40" s="10">
        <v>761043</v>
      </c>
      <c r="B40" s="11">
        <v>12784.23</v>
      </c>
      <c r="C40" s="19">
        <f t="shared" si="4"/>
        <v>13153.73</v>
      </c>
      <c r="D40" s="19">
        <f t="shared" si="1"/>
        <v>17373.446584000001</v>
      </c>
      <c r="E40" s="19">
        <f t="shared" si="2"/>
        <v>18162.670384000001</v>
      </c>
      <c r="F40" s="20">
        <f t="shared" si="3"/>
        <v>19149.200134000002</v>
      </c>
    </row>
    <row r="41" spans="1:6" ht="18.75" thickBot="1" x14ac:dyDescent="0.3">
      <c r="A41" s="10">
        <v>761044</v>
      </c>
      <c r="B41" s="11">
        <v>12984.23</v>
      </c>
      <c r="C41" s="19">
        <f t="shared" si="4"/>
        <v>13353.73</v>
      </c>
      <c r="D41" s="19">
        <f t="shared" si="1"/>
        <v>17637.606584000001</v>
      </c>
      <c r="E41" s="19">
        <f t="shared" si="2"/>
        <v>18438.830384000001</v>
      </c>
      <c r="F41" s="20">
        <f t="shared" si="3"/>
        <v>19440.360134000002</v>
      </c>
    </row>
    <row r="42" spans="1:6" ht="18.75" thickBot="1" x14ac:dyDescent="0.3">
      <c r="A42" s="10">
        <v>761045</v>
      </c>
      <c r="B42" s="11">
        <v>13184.23</v>
      </c>
      <c r="C42" s="19">
        <f t="shared" si="4"/>
        <v>13553.73</v>
      </c>
      <c r="D42" s="19">
        <f t="shared" si="1"/>
        <v>17901.766584000001</v>
      </c>
      <c r="E42" s="19">
        <f t="shared" si="2"/>
        <v>18714.990384000001</v>
      </c>
      <c r="F42" s="20">
        <f t="shared" si="3"/>
        <v>19731.520134000002</v>
      </c>
    </row>
    <row r="43" spans="1:6" ht="18.75" thickBot="1" x14ac:dyDescent="0.3">
      <c r="A43" s="14">
        <v>761046</v>
      </c>
      <c r="B43" s="15">
        <v>13384.23</v>
      </c>
      <c r="C43" s="19">
        <f t="shared" si="4"/>
        <v>13753.73</v>
      </c>
      <c r="D43" s="16">
        <f t="shared" si="1"/>
        <v>18165.926584000001</v>
      </c>
      <c r="E43" s="19">
        <f t="shared" si="2"/>
        <v>18991.150384</v>
      </c>
      <c r="F43" s="20">
        <f t="shared" si="3"/>
        <v>20022.680134000002</v>
      </c>
    </row>
    <row r="44" spans="1:6" ht="18.75" thickBot="1" x14ac:dyDescent="0.3">
      <c r="A44" s="17">
        <v>761047</v>
      </c>
      <c r="B44" s="18">
        <v>13584.23</v>
      </c>
      <c r="C44" s="19">
        <f t="shared" si="4"/>
        <v>13953.73</v>
      </c>
      <c r="D44" s="19">
        <f t="shared" si="1"/>
        <v>18430.086584000001</v>
      </c>
      <c r="E44" s="19">
        <f t="shared" si="2"/>
        <v>19267.310384</v>
      </c>
      <c r="F44" s="20">
        <f t="shared" si="3"/>
        <v>20313.840134000002</v>
      </c>
    </row>
    <row r="45" spans="1:6" ht="18.75" thickBot="1" x14ac:dyDescent="0.3">
      <c r="A45" s="10">
        <v>761048</v>
      </c>
      <c r="B45" s="11">
        <v>13784.23</v>
      </c>
      <c r="C45" s="19">
        <f t="shared" si="4"/>
        <v>14153.73</v>
      </c>
      <c r="D45" s="19">
        <f t="shared" si="1"/>
        <v>18694.246584</v>
      </c>
      <c r="E45" s="19">
        <f t="shared" si="2"/>
        <v>19543.470384</v>
      </c>
      <c r="F45" s="20">
        <f t="shared" si="3"/>
        <v>20605.000134000002</v>
      </c>
    </row>
    <row r="46" spans="1:6" ht="18.75" thickBot="1" x14ac:dyDescent="0.3">
      <c r="A46" s="10">
        <v>761049</v>
      </c>
      <c r="B46" s="11">
        <v>13984.23</v>
      </c>
      <c r="C46" s="19">
        <f t="shared" si="4"/>
        <v>14353.73</v>
      </c>
      <c r="D46" s="19">
        <f t="shared" si="1"/>
        <v>18958.406584000004</v>
      </c>
      <c r="E46" s="19">
        <f t="shared" si="2"/>
        <v>19819.630384</v>
      </c>
      <c r="F46" s="20">
        <f t="shared" si="3"/>
        <v>20896.160134000002</v>
      </c>
    </row>
    <row r="47" spans="1:6" ht="18.75" thickBot="1" x14ac:dyDescent="0.3">
      <c r="A47" s="10">
        <v>761059</v>
      </c>
      <c r="B47" s="11">
        <v>14184.23</v>
      </c>
      <c r="C47" s="19">
        <f t="shared" si="4"/>
        <v>14553.73</v>
      </c>
      <c r="D47" s="19">
        <f t="shared" si="1"/>
        <v>19222.566584000004</v>
      </c>
      <c r="E47" s="19">
        <f t="shared" si="2"/>
        <v>20095.790384</v>
      </c>
      <c r="F47" s="20">
        <f t="shared" si="3"/>
        <v>21187.320134000001</v>
      </c>
    </row>
    <row r="48" spans="1:6" ht="18.75" thickBot="1" x14ac:dyDescent="0.3">
      <c r="A48" s="10">
        <v>761060</v>
      </c>
      <c r="B48" s="11">
        <v>14764.98</v>
      </c>
      <c r="C48" s="19">
        <f t="shared" si="4"/>
        <v>15134.48</v>
      </c>
      <c r="D48" s="19">
        <f t="shared" si="1"/>
        <v>19989.621184000003</v>
      </c>
      <c r="E48" s="19">
        <f t="shared" si="2"/>
        <v>20897.689984000001</v>
      </c>
      <c r="F48" s="20">
        <f t="shared" si="3"/>
        <v>22032.775984000004</v>
      </c>
    </row>
    <row r="49" spans="1:6" ht="18.75" thickBot="1" x14ac:dyDescent="0.3">
      <c r="A49" s="10">
        <v>761061</v>
      </c>
      <c r="B49" s="11">
        <v>15164.98</v>
      </c>
      <c r="C49" s="19">
        <f t="shared" si="4"/>
        <v>15534.48</v>
      </c>
      <c r="D49" s="19">
        <f t="shared" si="1"/>
        <v>20517.941184000003</v>
      </c>
      <c r="E49" s="19">
        <f t="shared" si="2"/>
        <v>21450.009984</v>
      </c>
      <c r="F49" s="20">
        <f t="shared" si="3"/>
        <v>22615.095984000003</v>
      </c>
    </row>
    <row r="50" spans="1:6" ht="18.75" thickBot="1" x14ac:dyDescent="0.3">
      <c r="A50" s="10">
        <v>761063</v>
      </c>
      <c r="B50" s="11">
        <v>16028</v>
      </c>
      <c r="C50" s="19">
        <f t="shared" si="4"/>
        <v>16397.5</v>
      </c>
      <c r="D50" s="19">
        <f t="shared" si="1"/>
        <v>21657.818000000003</v>
      </c>
      <c r="E50" s="19">
        <f t="shared" si="2"/>
        <v>22641.668000000001</v>
      </c>
      <c r="F50" s="20">
        <f t="shared" si="3"/>
        <v>23871.480500000005</v>
      </c>
    </row>
    <row r="51" spans="1:6" ht="18.75" thickBot="1" x14ac:dyDescent="0.3">
      <c r="A51" s="10">
        <v>761064</v>
      </c>
      <c r="B51" s="11">
        <v>15650</v>
      </c>
      <c r="C51" s="19">
        <f t="shared" si="4"/>
        <v>16019.5</v>
      </c>
      <c r="D51" s="19">
        <f t="shared" si="1"/>
        <v>21158.555600000003</v>
      </c>
      <c r="E51" s="19">
        <f t="shared" si="2"/>
        <v>22119.725600000002</v>
      </c>
      <c r="F51" s="20">
        <f t="shared" si="3"/>
        <v>23321.188100000003</v>
      </c>
    </row>
    <row r="52" spans="1:6" ht="18.75" thickBot="1" x14ac:dyDescent="0.3">
      <c r="A52" s="10">
        <v>761091</v>
      </c>
      <c r="B52" s="11">
        <v>21164</v>
      </c>
      <c r="C52" s="19">
        <f t="shared" si="4"/>
        <v>21533.5</v>
      </c>
      <c r="D52" s="19">
        <f t="shared" si="1"/>
        <v>28441.446800000005</v>
      </c>
      <c r="E52" s="19">
        <f t="shared" si="2"/>
        <v>29733.4568</v>
      </c>
      <c r="F52" s="20">
        <f t="shared" si="3"/>
        <v>31348.469300000004</v>
      </c>
    </row>
    <row r="53" spans="1:6" ht="18.75" thickBot="1" x14ac:dyDescent="0.3">
      <c r="A53" s="10">
        <v>761065</v>
      </c>
      <c r="B53" s="11">
        <v>16164.98</v>
      </c>
      <c r="C53" s="19">
        <f t="shared" si="4"/>
        <v>16534.48</v>
      </c>
      <c r="D53" s="19">
        <f t="shared" si="1"/>
        <v>21838.741184000002</v>
      </c>
      <c r="E53" s="19">
        <f t="shared" si="2"/>
        <v>22830.809984</v>
      </c>
      <c r="F53" s="20">
        <f t="shared" si="3"/>
        <v>24070.895984000002</v>
      </c>
    </row>
    <row r="54" spans="1:6" ht="18.75" thickBot="1" x14ac:dyDescent="0.3">
      <c r="A54" s="10">
        <v>761093</v>
      </c>
      <c r="B54" s="11">
        <v>23020</v>
      </c>
      <c r="C54" s="19">
        <f t="shared" si="4"/>
        <v>23389.5</v>
      </c>
      <c r="D54" s="19">
        <f t="shared" si="1"/>
        <v>30892.851600000005</v>
      </c>
      <c r="E54" s="19">
        <f t="shared" si="2"/>
        <v>32296.221600000001</v>
      </c>
      <c r="F54" s="20">
        <f t="shared" si="3"/>
        <v>34050.434100000006</v>
      </c>
    </row>
    <row r="55" spans="1:6" ht="18.75" thickBot="1" x14ac:dyDescent="0.3">
      <c r="A55" s="10">
        <v>761069</v>
      </c>
      <c r="B55" s="11">
        <v>17000</v>
      </c>
      <c r="C55" s="19">
        <f t="shared" si="4"/>
        <v>17369.5</v>
      </c>
      <c r="D55" s="19">
        <f t="shared" si="1"/>
        <v>22941.635600000005</v>
      </c>
      <c r="E55" s="19">
        <f t="shared" si="2"/>
        <v>23983.8056</v>
      </c>
      <c r="F55" s="20">
        <f t="shared" si="3"/>
        <v>25286.518100000005</v>
      </c>
    </row>
    <row r="56" spans="1:6" ht="18.75" thickBot="1" x14ac:dyDescent="0.3">
      <c r="A56" s="10">
        <v>761070</v>
      </c>
      <c r="B56" s="11">
        <v>17164.98</v>
      </c>
      <c r="C56" s="19">
        <f t="shared" si="4"/>
        <v>17534.48</v>
      </c>
      <c r="D56" s="19">
        <f t="shared" si="1"/>
        <v>23159.541184000002</v>
      </c>
      <c r="E56" s="19">
        <f t="shared" si="2"/>
        <v>24211.609983999999</v>
      </c>
      <c r="F56" s="20">
        <f t="shared" si="3"/>
        <v>25526.695984000002</v>
      </c>
    </row>
    <row r="57" spans="1:6" ht="18.75" thickBot="1" x14ac:dyDescent="0.3">
      <c r="A57" s="10">
        <v>761073</v>
      </c>
      <c r="B57" s="11">
        <v>17306</v>
      </c>
      <c r="C57" s="19">
        <f t="shared" si="4"/>
        <v>17675.5</v>
      </c>
      <c r="D57" s="19">
        <f t="shared" si="1"/>
        <v>23345.800400000004</v>
      </c>
      <c r="E57" s="19">
        <f t="shared" si="2"/>
        <v>24406.330399999999</v>
      </c>
      <c r="F57" s="20">
        <f t="shared" si="3"/>
        <v>25731.992900000005</v>
      </c>
    </row>
    <row r="58" spans="1:6" ht="18.75" thickBot="1" x14ac:dyDescent="0.3">
      <c r="A58" s="10">
        <v>761074</v>
      </c>
      <c r="B58" s="11">
        <v>16455</v>
      </c>
      <c r="C58" s="19">
        <f t="shared" si="4"/>
        <v>16824.5</v>
      </c>
      <c r="D58" s="19">
        <f t="shared" si="1"/>
        <v>22221.799600000002</v>
      </c>
      <c r="E58" s="19">
        <f t="shared" si="2"/>
        <v>23231.2696</v>
      </c>
      <c r="F58" s="20">
        <f t="shared" si="3"/>
        <v>24493.107100000005</v>
      </c>
    </row>
    <row r="59" spans="1:6" ht="18.75" thickBot="1" x14ac:dyDescent="0.3">
      <c r="A59" s="10">
        <v>761075</v>
      </c>
      <c r="B59" s="11">
        <v>17664.98</v>
      </c>
      <c r="C59" s="19">
        <f t="shared" si="4"/>
        <v>18034.48</v>
      </c>
      <c r="D59" s="19">
        <f t="shared" si="1"/>
        <v>23819.941184000003</v>
      </c>
      <c r="E59" s="19">
        <f t="shared" si="2"/>
        <v>24902.009984</v>
      </c>
      <c r="F59" s="20">
        <f t="shared" si="3"/>
        <v>26254.595984000003</v>
      </c>
    </row>
    <row r="60" spans="1:6" ht="18.75" thickBot="1" x14ac:dyDescent="0.3">
      <c r="A60" s="10">
        <v>761076</v>
      </c>
      <c r="B60" s="11">
        <v>16587</v>
      </c>
      <c r="C60" s="19">
        <f t="shared" si="4"/>
        <v>16956.5</v>
      </c>
      <c r="D60" s="19">
        <f t="shared" si="1"/>
        <v>22396.145200000003</v>
      </c>
      <c r="E60" s="19">
        <f t="shared" si="2"/>
        <v>23413.535200000002</v>
      </c>
      <c r="F60" s="20">
        <f t="shared" si="3"/>
        <v>24685.272700000005</v>
      </c>
    </row>
    <row r="61" spans="1:6" ht="18.75" thickBot="1" x14ac:dyDescent="0.3">
      <c r="A61" s="10">
        <v>761077</v>
      </c>
      <c r="B61" s="11">
        <v>17444</v>
      </c>
      <c r="C61" s="19">
        <f t="shared" si="4"/>
        <v>17813.5</v>
      </c>
      <c r="D61" s="19">
        <f t="shared" si="1"/>
        <v>23528.070800000005</v>
      </c>
      <c r="E61" s="19">
        <f t="shared" si="2"/>
        <v>24596.880799999999</v>
      </c>
      <c r="F61" s="20">
        <f t="shared" si="3"/>
        <v>25932.893300000003</v>
      </c>
    </row>
    <row r="62" spans="1:6" ht="18.75" thickBot="1" x14ac:dyDescent="0.3">
      <c r="A62" s="10">
        <v>761078</v>
      </c>
      <c r="B62" s="11">
        <v>18083</v>
      </c>
      <c r="C62" s="19">
        <f t="shared" si="4"/>
        <v>18452.5</v>
      </c>
      <c r="D62" s="19">
        <f t="shared" si="1"/>
        <v>24372.062000000005</v>
      </c>
      <c r="E62" s="19">
        <f t="shared" si="2"/>
        <v>25479.212</v>
      </c>
      <c r="F62" s="20">
        <f t="shared" si="3"/>
        <v>26863.149500000003</v>
      </c>
    </row>
    <row r="63" spans="1:6" ht="18.75" thickBot="1" x14ac:dyDescent="0.3">
      <c r="A63" s="10">
        <v>761079</v>
      </c>
      <c r="B63" s="11">
        <v>17584</v>
      </c>
      <c r="C63" s="19">
        <f t="shared" si="4"/>
        <v>17953.5</v>
      </c>
      <c r="D63" s="19">
        <f t="shared" si="1"/>
        <v>23712.982800000005</v>
      </c>
      <c r="E63" s="19">
        <f t="shared" si="2"/>
        <v>24790.192800000001</v>
      </c>
      <c r="F63" s="20">
        <f t="shared" si="3"/>
        <v>26136.705300000005</v>
      </c>
    </row>
    <row r="64" spans="1:6" ht="18.75" thickBot="1" x14ac:dyDescent="0.3">
      <c r="A64" s="10">
        <v>761080</v>
      </c>
      <c r="B64" s="11">
        <v>18164.98</v>
      </c>
      <c r="C64" s="19">
        <f t="shared" si="4"/>
        <v>18534.48</v>
      </c>
      <c r="D64" s="19">
        <f t="shared" ref="D64:D97" si="5">C64*132.08%</f>
        <v>24480.341184000004</v>
      </c>
      <c r="E64" s="19">
        <f t="shared" ref="E64:E97" si="6">C64*138.08%</f>
        <v>25592.409984000002</v>
      </c>
      <c r="F64" s="20">
        <f t="shared" ref="F64:F97" si="7">C64*145.58%</f>
        <v>26982.495984000005</v>
      </c>
    </row>
    <row r="65" spans="1:6" ht="18.75" thickBot="1" x14ac:dyDescent="0.3">
      <c r="A65" s="10">
        <v>761081</v>
      </c>
      <c r="B65" s="11">
        <v>18564.98</v>
      </c>
      <c r="C65" s="19">
        <f t="shared" si="4"/>
        <v>18934.48</v>
      </c>
      <c r="D65" s="19">
        <f t="shared" si="5"/>
        <v>25008.661184000004</v>
      </c>
      <c r="E65" s="19">
        <f t="shared" si="6"/>
        <v>26144.729984000001</v>
      </c>
      <c r="F65" s="20">
        <f t="shared" si="7"/>
        <v>27564.815984000004</v>
      </c>
    </row>
    <row r="66" spans="1:6" ht="18.75" thickBot="1" x14ac:dyDescent="0.3">
      <c r="A66" s="10">
        <v>761084</v>
      </c>
      <c r="B66" s="11">
        <v>19000</v>
      </c>
      <c r="C66" s="19">
        <f t="shared" si="4"/>
        <v>19369.5</v>
      </c>
      <c r="D66" s="19">
        <f t="shared" si="5"/>
        <v>25583.235600000004</v>
      </c>
      <c r="E66" s="19">
        <f t="shared" si="6"/>
        <v>26745.405600000002</v>
      </c>
      <c r="F66" s="20">
        <f t="shared" si="7"/>
        <v>28198.118100000003</v>
      </c>
    </row>
    <row r="67" spans="1:6" ht="18.75" thickBot="1" x14ac:dyDescent="0.3">
      <c r="A67" s="10">
        <v>761094</v>
      </c>
      <c r="B67" s="11">
        <v>19550</v>
      </c>
      <c r="C67" s="19">
        <f t="shared" si="4"/>
        <v>19919.5</v>
      </c>
      <c r="D67" s="19">
        <f t="shared" si="5"/>
        <v>26309.675600000002</v>
      </c>
      <c r="E67" s="19">
        <f t="shared" si="6"/>
        <v>27504.845600000001</v>
      </c>
      <c r="F67" s="20">
        <f t="shared" si="7"/>
        <v>28998.808100000006</v>
      </c>
    </row>
    <row r="68" spans="1:6" ht="18.75" thickBot="1" x14ac:dyDescent="0.3">
      <c r="A68" s="10">
        <v>761085</v>
      </c>
      <c r="B68" s="11">
        <v>19221.12</v>
      </c>
      <c r="C68" s="19">
        <f t="shared" si="4"/>
        <v>19590.62</v>
      </c>
      <c r="D68" s="19">
        <f t="shared" si="5"/>
        <v>25875.290896000002</v>
      </c>
      <c r="E68" s="19">
        <f t="shared" si="6"/>
        <v>27050.728095999999</v>
      </c>
      <c r="F68" s="20">
        <f t="shared" si="7"/>
        <v>28520.024596000003</v>
      </c>
    </row>
    <row r="69" spans="1:6" ht="18.75" thickBot="1" x14ac:dyDescent="0.3">
      <c r="A69" s="10">
        <v>761086</v>
      </c>
      <c r="B69" s="11">
        <v>18764.98</v>
      </c>
      <c r="C69" s="19">
        <f t="shared" si="4"/>
        <v>19134.48</v>
      </c>
      <c r="D69" s="19">
        <f t="shared" si="5"/>
        <v>25272.821184000004</v>
      </c>
      <c r="E69" s="19">
        <f t="shared" si="6"/>
        <v>26420.889984000001</v>
      </c>
      <c r="F69" s="20">
        <f t="shared" si="7"/>
        <v>27855.975984000004</v>
      </c>
    </row>
    <row r="70" spans="1:6" ht="18.75" thickBot="1" x14ac:dyDescent="0.3">
      <c r="A70" s="10">
        <v>761087</v>
      </c>
      <c r="B70" s="11">
        <v>19559.98</v>
      </c>
      <c r="C70" s="19">
        <f t="shared" si="4"/>
        <v>19929.48</v>
      </c>
      <c r="D70" s="19">
        <f t="shared" si="5"/>
        <v>26322.857184000004</v>
      </c>
      <c r="E70" s="19">
        <f t="shared" si="6"/>
        <v>27518.625983999998</v>
      </c>
      <c r="F70" s="20">
        <f t="shared" si="7"/>
        <v>29013.336984000005</v>
      </c>
    </row>
    <row r="71" spans="1:6" ht="18.75" thickBot="1" x14ac:dyDescent="0.3">
      <c r="A71" s="10">
        <v>761097</v>
      </c>
      <c r="B71" s="11">
        <v>20097</v>
      </c>
      <c r="C71" s="19">
        <f t="shared" si="4"/>
        <v>20466.5</v>
      </c>
      <c r="D71" s="19">
        <f t="shared" si="5"/>
        <v>27032.153200000004</v>
      </c>
      <c r="E71" s="19">
        <f t="shared" si="6"/>
        <v>28260.143200000002</v>
      </c>
      <c r="F71" s="20">
        <f t="shared" si="7"/>
        <v>29795.130700000005</v>
      </c>
    </row>
    <row r="72" spans="1:6" ht="18.75" thickBot="1" x14ac:dyDescent="0.3">
      <c r="A72" s="10">
        <v>761090</v>
      </c>
      <c r="B72" s="11">
        <v>20164.98</v>
      </c>
      <c r="C72" s="19">
        <f t="shared" si="4"/>
        <v>20534.48</v>
      </c>
      <c r="D72" s="19">
        <f t="shared" si="5"/>
        <v>27121.941184000003</v>
      </c>
      <c r="E72" s="19">
        <f t="shared" si="6"/>
        <v>28354.009984</v>
      </c>
      <c r="F72" s="20">
        <f t="shared" si="7"/>
        <v>29894.095984000003</v>
      </c>
    </row>
    <row r="73" spans="1:6" ht="18.75" thickBot="1" x14ac:dyDescent="0.3">
      <c r="A73" s="10">
        <v>761098</v>
      </c>
      <c r="B73" s="11">
        <v>20670</v>
      </c>
      <c r="C73" s="19">
        <f t="shared" si="4"/>
        <v>21039.5</v>
      </c>
      <c r="D73" s="19">
        <f t="shared" si="5"/>
        <v>27788.971600000004</v>
      </c>
      <c r="E73" s="19">
        <f t="shared" si="6"/>
        <v>29051.3416</v>
      </c>
      <c r="F73" s="20">
        <f t="shared" si="7"/>
        <v>30629.304100000005</v>
      </c>
    </row>
    <row r="74" spans="1:6" ht="18.75" thickBot="1" x14ac:dyDescent="0.3">
      <c r="A74" s="10">
        <v>761092</v>
      </c>
      <c r="B74" s="11">
        <v>21984</v>
      </c>
      <c r="C74" s="19">
        <f t="shared" si="4"/>
        <v>22353.5</v>
      </c>
      <c r="D74" s="19">
        <f t="shared" si="5"/>
        <v>29524.502800000006</v>
      </c>
      <c r="E74" s="19">
        <f t="shared" si="6"/>
        <v>30865.712800000001</v>
      </c>
      <c r="F74" s="20">
        <f t="shared" si="7"/>
        <v>32542.225300000006</v>
      </c>
    </row>
    <row r="75" spans="1:6" ht="18.75" thickBot="1" x14ac:dyDescent="0.3">
      <c r="A75" s="10">
        <v>761095</v>
      </c>
      <c r="B75" s="11">
        <v>22500</v>
      </c>
      <c r="C75" s="19">
        <f t="shared" si="4"/>
        <v>22869.5</v>
      </c>
      <c r="D75" s="19">
        <f t="shared" si="5"/>
        <v>30206.035600000003</v>
      </c>
      <c r="E75" s="19">
        <f t="shared" si="6"/>
        <v>31578.205600000001</v>
      </c>
      <c r="F75" s="20">
        <f t="shared" si="7"/>
        <v>33293.418100000003</v>
      </c>
    </row>
    <row r="76" spans="1:6" ht="18.75" thickBot="1" x14ac:dyDescent="0.3">
      <c r="A76" s="10">
        <v>761096</v>
      </c>
      <c r="B76" s="11">
        <v>23788.76</v>
      </c>
      <c r="C76" s="19">
        <f t="shared" si="4"/>
        <v>24158.26</v>
      </c>
      <c r="D76" s="19">
        <f t="shared" si="5"/>
        <v>31908.229808000004</v>
      </c>
      <c r="E76" s="19">
        <f t="shared" si="6"/>
        <v>33357.725407999998</v>
      </c>
      <c r="F76" s="20">
        <f t="shared" si="7"/>
        <v>35169.594907999999</v>
      </c>
    </row>
    <row r="77" spans="1:6" ht="18.75" thickBot="1" x14ac:dyDescent="0.3">
      <c r="A77" s="10">
        <v>761105</v>
      </c>
      <c r="B77" s="11">
        <v>21339.98</v>
      </c>
      <c r="C77" s="19">
        <f t="shared" si="4"/>
        <v>21709.48</v>
      </c>
      <c r="D77" s="19">
        <f t="shared" si="5"/>
        <v>28673.881184000005</v>
      </c>
      <c r="E77" s="19">
        <f t="shared" si="6"/>
        <v>29976.449983999999</v>
      </c>
      <c r="F77" s="20">
        <f t="shared" si="7"/>
        <v>31604.660984000006</v>
      </c>
    </row>
    <row r="78" spans="1:6" ht="18.75" thickBot="1" x14ac:dyDescent="0.3">
      <c r="A78" s="10">
        <v>761106</v>
      </c>
      <c r="B78" s="11">
        <v>24414.98</v>
      </c>
      <c r="C78" s="19">
        <f t="shared" si="4"/>
        <v>24784.48</v>
      </c>
      <c r="D78" s="19">
        <f t="shared" si="5"/>
        <v>32735.341184000004</v>
      </c>
      <c r="E78" s="19">
        <f t="shared" si="6"/>
        <v>34222.409983999998</v>
      </c>
      <c r="F78" s="20">
        <f t="shared" si="7"/>
        <v>36081.245984000001</v>
      </c>
    </row>
    <row r="79" spans="1:6" ht="18.75" thickBot="1" x14ac:dyDescent="0.3">
      <c r="A79" s="10">
        <v>761107</v>
      </c>
      <c r="B79" s="11">
        <v>25285.99</v>
      </c>
      <c r="C79" s="19">
        <f t="shared" si="4"/>
        <v>25655.49</v>
      </c>
      <c r="D79" s="19">
        <f t="shared" si="5"/>
        <v>33885.771192000007</v>
      </c>
      <c r="E79" s="19">
        <f t="shared" si="6"/>
        <v>35425.100592000003</v>
      </c>
      <c r="F79" s="20">
        <f t="shared" si="7"/>
        <v>37349.262342000009</v>
      </c>
    </row>
    <row r="80" spans="1:6" ht="18.75" thickBot="1" x14ac:dyDescent="0.3">
      <c r="A80" s="10">
        <v>761140</v>
      </c>
      <c r="B80" s="11">
        <v>25500</v>
      </c>
      <c r="C80" s="19">
        <f t="shared" si="4"/>
        <v>25869.5</v>
      </c>
      <c r="D80" s="19">
        <f t="shared" si="5"/>
        <v>34168.435600000004</v>
      </c>
      <c r="E80" s="19">
        <f t="shared" si="6"/>
        <v>35720.605600000003</v>
      </c>
      <c r="F80" s="20">
        <f t="shared" si="7"/>
        <v>37660.818100000004</v>
      </c>
    </row>
    <row r="81" spans="1:6" ht="18.75" thickBot="1" x14ac:dyDescent="0.3">
      <c r="A81" s="10">
        <v>761141</v>
      </c>
      <c r="B81" s="11">
        <v>26930</v>
      </c>
      <c r="C81" s="19">
        <f t="shared" ref="C81:C97" si="8">B81+220.5+149</f>
        <v>27299.5</v>
      </c>
      <c r="D81" s="19">
        <f t="shared" si="5"/>
        <v>36057.179600000003</v>
      </c>
      <c r="E81" s="19">
        <f t="shared" si="6"/>
        <v>37695.149600000004</v>
      </c>
      <c r="F81" s="20">
        <f t="shared" si="7"/>
        <v>39742.612100000006</v>
      </c>
    </row>
    <row r="82" spans="1:6" ht="18.75" thickBot="1" x14ac:dyDescent="0.3">
      <c r="A82" s="10">
        <v>761108</v>
      </c>
      <c r="B82" s="11">
        <v>27280</v>
      </c>
      <c r="C82" s="19">
        <f t="shared" si="8"/>
        <v>27649.5</v>
      </c>
      <c r="D82" s="19">
        <f t="shared" si="5"/>
        <v>36519.459600000002</v>
      </c>
      <c r="E82" s="19">
        <f t="shared" si="6"/>
        <v>38178.429600000003</v>
      </c>
      <c r="F82" s="20">
        <f t="shared" si="7"/>
        <v>40252.142100000005</v>
      </c>
    </row>
    <row r="83" spans="1:6" ht="18.75" thickBot="1" x14ac:dyDescent="0.3">
      <c r="A83" s="10">
        <v>761150</v>
      </c>
      <c r="B83" s="11">
        <v>37437.81</v>
      </c>
      <c r="C83" s="19">
        <f t="shared" si="8"/>
        <v>37807.31</v>
      </c>
      <c r="D83" s="19">
        <f t="shared" si="5"/>
        <v>49935.895048000006</v>
      </c>
      <c r="E83" s="19">
        <f t="shared" si="6"/>
        <v>52204.333648</v>
      </c>
      <c r="F83" s="20">
        <f t="shared" si="7"/>
        <v>55039.881898000007</v>
      </c>
    </row>
    <row r="84" spans="1:6" ht="18.75" thickBot="1" x14ac:dyDescent="0.3">
      <c r="A84" s="10">
        <v>761195</v>
      </c>
      <c r="B84" s="11">
        <v>23000</v>
      </c>
      <c r="C84" s="19">
        <f t="shared" si="8"/>
        <v>23369.5</v>
      </c>
      <c r="D84" s="19">
        <f t="shared" si="5"/>
        <v>30866.435600000004</v>
      </c>
      <c r="E84" s="19">
        <f t="shared" si="6"/>
        <v>32268.605599999999</v>
      </c>
      <c r="F84" s="20">
        <f t="shared" si="7"/>
        <v>34021.318100000004</v>
      </c>
    </row>
    <row r="85" spans="1:6" ht="18.75" thickBot="1" x14ac:dyDescent="0.3">
      <c r="A85" s="10">
        <v>762813</v>
      </c>
      <c r="B85" s="11">
        <v>28130</v>
      </c>
      <c r="C85" s="19">
        <f t="shared" si="8"/>
        <v>28499.5</v>
      </c>
      <c r="D85" s="19">
        <f t="shared" si="5"/>
        <v>37642.139600000002</v>
      </c>
      <c r="E85" s="19">
        <f t="shared" si="6"/>
        <v>39352.109600000003</v>
      </c>
      <c r="F85" s="20">
        <f t="shared" si="7"/>
        <v>41489.572100000005</v>
      </c>
    </row>
    <row r="86" spans="1:6" ht="18.75" thickBot="1" x14ac:dyDescent="0.3">
      <c r="A86" s="10">
        <v>762845</v>
      </c>
      <c r="B86" s="11">
        <v>28450</v>
      </c>
      <c r="C86" s="19">
        <f t="shared" si="8"/>
        <v>28819.5</v>
      </c>
      <c r="D86" s="19">
        <f t="shared" si="5"/>
        <v>38064.795600000005</v>
      </c>
      <c r="E86" s="19">
        <f t="shared" si="6"/>
        <v>39793.965600000003</v>
      </c>
      <c r="F86" s="20">
        <f t="shared" si="7"/>
        <v>41955.428100000005</v>
      </c>
    </row>
    <row r="87" spans="1:6" ht="18.75" thickBot="1" x14ac:dyDescent="0.3">
      <c r="A87" s="10">
        <v>762926</v>
      </c>
      <c r="B87" s="11">
        <v>29268</v>
      </c>
      <c r="C87" s="19">
        <f t="shared" si="8"/>
        <v>29637.5</v>
      </c>
      <c r="D87" s="19">
        <f t="shared" si="5"/>
        <v>39145.210000000006</v>
      </c>
      <c r="E87" s="19">
        <f t="shared" si="6"/>
        <v>40923.46</v>
      </c>
      <c r="F87" s="20">
        <f t="shared" si="7"/>
        <v>43146.272500000006</v>
      </c>
    </row>
    <row r="88" spans="1:6" ht="18.75" thickBot="1" x14ac:dyDescent="0.3">
      <c r="A88" s="10">
        <v>763001</v>
      </c>
      <c r="B88" s="11">
        <v>30164.98</v>
      </c>
      <c r="C88" s="19">
        <f t="shared" si="8"/>
        <v>30534.48</v>
      </c>
      <c r="D88" s="19">
        <f t="shared" si="5"/>
        <v>40329.941184000003</v>
      </c>
      <c r="E88" s="19">
        <f t="shared" si="6"/>
        <v>42162.009983999997</v>
      </c>
      <c r="F88" s="20">
        <f t="shared" si="7"/>
        <v>44452.095984000007</v>
      </c>
    </row>
    <row r="89" spans="1:6" ht="18.75" thickBot="1" x14ac:dyDescent="0.3">
      <c r="A89" s="10">
        <v>763207</v>
      </c>
      <c r="B89" s="11">
        <v>34100</v>
      </c>
      <c r="C89" s="19">
        <f t="shared" si="8"/>
        <v>34469.5</v>
      </c>
      <c r="D89" s="19">
        <f t="shared" si="5"/>
        <v>45527.315600000009</v>
      </c>
      <c r="E89" s="19">
        <f t="shared" si="6"/>
        <v>47595.4856</v>
      </c>
      <c r="F89" s="20">
        <f t="shared" si="7"/>
        <v>50180.698100000009</v>
      </c>
    </row>
    <row r="90" spans="1:6" ht="18.75" thickBot="1" x14ac:dyDescent="0.3">
      <c r="A90" s="10">
        <v>763800</v>
      </c>
      <c r="B90" s="11">
        <v>38000</v>
      </c>
      <c r="C90" s="19">
        <f t="shared" si="8"/>
        <v>38369.5</v>
      </c>
      <c r="D90" s="19">
        <f t="shared" si="5"/>
        <v>50678.435600000004</v>
      </c>
      <c r="E90" s="19">
        <f t="shared" si="6"/>
        <v>52980.605600000003</v>
      </c>
      <c r="F90" s="20">
        <f t="shared" si="7"/>
        <v>55858.318100000011</v>
      </c>
    </row>
    <row r="91" spans="1:6" ht="18.75" thickBot="1" x14ac:dyDescent="0.3">
      <c r="A91" s="10">
        <v>763950</v>
      </c>
      <c r="B91" s="11">
        <v>39500</v>
      </c>
      <c r="C91" s="19">
        <f t="shared" si="8"/>
        <v>39869.5</v>
      </c>
      <c r="D91" s="19">
        <f t="shared" si="5"/>
        <v>52659.635600000009</v>
      </c>
      <c r="E91" s="19">
        <f t="shared" si="6"/>
        <v>55051.8056</v>
      </c>
      <c r="F91" s="20">
        <f t="shared" si="7"/>
        <v>58042.018100000008</v>
      </c>
    </row>
    <row r="92" spans="1:6" ht="18.75" thickBot="1" x14ac:dyDescent="0.3">
      <c r="A92" s="10">
        <v>764109</v>
      </c>
      <c r="B92" s="11">
        <v>41470</v>
      </c>
      <c r="C92" s="19">
        <f t="shared" si="8"/>
        <v>41839.5</v>
      </c>
      <c r="D92" s="19">
        <f t="shared" si="5"/>
        <v>55261.611600000011</v>
      </c>
      <c r="E92" s="19">
        <f t="shared" si="6"/>
        <v>57771.981599999999</v>
      </c>
      <c r="F92" s="20">
        <f t="shared" si="7"/>
        <v>60909.944100000008</v>
      </c>
    </row>
    <row r="93" spans="1:6" ht="18.75" thickBot="1" x14ac:dyDescent="0.3">
      <c r="A93" s="24">
        <v>764520</v>
      </c>
      <c r="B93" s="25">
        <v>45164.98</v>
      </c>
      <c r="C93" s="19">
        <f t="shared" si="8"/>
        <v>45534.48</v>
      </c>
      <c r="D93" s="19">
        <f t="shared" si="5"/>
        <v>60141.94118400001</v>
      </c>
      <c r="E93" s="19">
        <f t="shared" si="6"/>
        <v>62874.009984000004</v>
      </c>
      <c r="F93" s="20">
        <f t="shared" si="7"/>
        <v>66289.095984000014</v>
      </c>
    </row>
    <row r="94" spans="1:6" ht="18.75" thickBot="1" x14ac:dyDescent="0.3">
      <c r="A94" s="24">
        <v>764801</v>
      </c>
      <c r="B94" s="11">
        <v>46571</v>
      </c>
      <c r="C94" s="19">
        <f t="shared" si="8"/>
        <v>46940.5</v>
      </c>
      <c r="D94" s="12">
        <f t="shared" si="5"/>
        <v>61999.012400000007</v>
      </c>
      <c r="E94" s="19">
        <f t="shared" si="6"/>
        <v>64815.4424</v>
      </c>
      <c r="F94" s="20">
        <f t="shared" si="7"/>
        <v>68335.979900000006</v>
      </c>
    </row>
    <row r="95" spans="1:6" ht="18.75" thickBot="1" x14ac:dyDescent="0.3">
      <c r="A95" s="24">
        <v>764800</v>
      </c>
      <c r="B95" s="11">
        <v>48000</v>
      </c>
      <c r="C95" s="19">
        <f t="shared" si="8"/>
        <v>48369.5</v>
      </c>
      <c r="D95" s="12">
        <f t="shared" si="5"/>
        <v>63886.435600000012</v>
      </c>
      <c r="E95" s="19">
        <f t="shared" si="6"/>
        <v>66788.605599999995</v>
      </c>
      <c r="F95" s="20">
        <f t="shared" si="7"/>
        <v>70416.318100000004</v>
      </c>
    </row>
    <row r="96" spans="1:6" ht="18.75" thickBot="1" x14ac:dyDescent="0.3">
      <c r="A96" s="24">
        <v>765200</v>
      </c>
      <c r="B96" s="28">
        <v>52174</v>
      </c>
      <c r="C96" s="19">
        <f t="shared" si="8"/>
        <v>52543.5</v>
      </c>
      <c r="D96" s="29">
        <f t="shared" si="5"/>
        <v>69399.454800000007</v>
      </c>
      <c r="E96" s="19">
        <f t="shared" si="6"/>
        <v>72552.064800000007</v>
      </c>
      <c r="F96" s="20">
        <f t="shared" si="7"/>
        <v>76492.827300000004</v>
      </c>
    </row>
    <row r="97" spans="1:6" ht="18.75" thickBot="1" x14ac:dyDescent="0.3">
      <c r="A97" s="30">
        <v>765501</v>
      </c>
      <c r="B97" s="15">
        <v>55000</v>
      </c>
      <c r="C97" s="19">
        <f t="shared" si="8"/>
        <v>55369.5</v>
      </c>
      <c r="D97" s="16">
        <f t="shared" si="5"/>
        <v>73132.035600000017</v>
      </c>
      <c r="E97" s="19">
        <f t="shared" si="6"/>
        <v>76454.205600000001</v>
      </c>
      <c r="F97" s="20">
        <f t="shared" si="7"/>
        <v>80606.91810000001</v>
      </c>
    </row>
  </sheetData>
  <sheetProtection algorithmName="SHA-512" hashValue="hK9MjeXXe8oBnkhwW36G5uYOBlNKb+///qMP6OJmmV6/GWJSFOuuzitJlvEs/xBDBMU64fAwlj2oC32Gw/3ueA==" saltValue="pzUdkkjmrv/B4z7pQrKLS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2</vt:i4>
      </vt:variant>
    </vt:vector>
  </HeadingPairs>
  <TitlesOfParts>
    <vt:vector size="7" baseType="lpstr">
      <vt:lpstr>Simulator</vt:lpstr>
      <vt:lpstr>Simulator1</vt:lpstr>
      <vt:lpstr>Calculation</vt:lpstr>
      <vt:lpstr>Salary tables by scope</vt:lpstr>
      <vt:lpstr>Salary tables</vt:lpstr>
      <vt:lpstr>Simulator!WPrint_Area_W</vt:lpstr>
      <vt:lpstr>Simulator1!WPrint_Area_W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רחלי בן יאיש</dc:creator>
  <cp:lastModifiedBy>חגית אסרף</cp:lastModifiedBy>
  <dcterms:created xsi:type="dcterms:W3CDTF">2023-01-26T13:52:19Z</dcterms:created>
  <dcterms:modified xsi:type="dcterms:W3CDTF">2025-05-20T08:18:34Z</dcterms:modified>
</cp:coreProperties>
</file>